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\USON\rozpočty\PA639190129 Vladislav PO SSZT SEE oprava\"/>
    </mc:Choice>
  </mc:AlternateContent>
  <bookViews>
    <workbookView xWindow="0" yWindow="0" windowWidth="0" windowHeight="0"/>
  </bookViews>
  <sheets>
    <sheet name="Rekapitulace stavby" sheetId="1" r:id="rId1"/>
    <sheet name="01 - Stavební řešení" sheetId="2" r:id="rId2"/>
    <sheet name="02 - Bourací práce" sheetId="3" r:id="rId3"/>
    <sheet name="03 - Elektroinstalace" sheetId="4" r:id="rId4"/>
    <sheet name="04 - Vedlejší a ostatní n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Stavební řešení'!$C$136:$K$505</definedName>
    <definedName name="_xlnm.Print_Area" localSheetId="1">'01 - Stavební řešení'!$C$4:$J$76,'01 - Stavební řešení'!$C$82:$J$118,'01 - Stavební řešení'!$C$124:$K$505</definedName>
    <definedName name="_xlnm.Print_Titles" localSheetId="1">'01 - Stavební řešení'!$136:$136</definedName>
    <definedName name="_xlnm._FilterDatabase" localSheetId="2" hidden="1">'02 - Bourací práce'!$C$119:$K$247</definedName>
    <definedName name="_xlnm.Print_Area" localSheetId="2">'02 - Bourací práce'!$C$4:$J$76,'02 - Bourací práce'!$C$82:$J$101,'02 - Bourací práce'!$C$107:$K$247</definedName>
    <definedName name="_xlnm.Print_Titles" localSheetId="2">'02 - Bourací práce'!$119:$119</definedName>
    <definedName name="_xlnm._FilterDatabase" localSheetId="3" hidden="1">'03 - Elektroinstalace'!$C$121:$K$212</definedName>
    <definedName name="_xlnm.Print_Area" localSheetId="3">'03 - Elektroinstalace'!$C$4:$J$76,'03 - Elektroinstalace'!$C$82:$J$103,'03 - Elektroinstalace'!$C$109:$K$212</definedName>
    <definedName name="_xlnm.Print_Titles" localSheetId="3">'03 - Elektroinstalace'!$121:$121</definedName>
    <definedName name="_xlnm._FilterDatabase" localSheetId="4" hidden="1">'04 - Vedlejší a ostatní n...'!$C$120:$K$150</definedName>
    <definedName name="_xlnm.Print_Area" localSheetId="4">'04 - Vedlejší a ostatní n...'!$C$4:$J$76,'04 - Vedlejší a ostatní n...'!$C$82:$J$102,'04 - Vedlejší a ostatní n...'!$C$108:$K$150</definedName>
    <definedName name="_xlnm.Print_Titles" localSheetId="4">'04 - Vedlejší a ostatní n...'!$120:$120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89"/>
  <c r="E7"/>
  <c r="E111"/>
  <c i="4" r="J37"/>
  <c r="J36"/>
  <c i="1" r="AY97"/>
  <c i="4" r="J35"/>
  <c i="1" r="AX97"/>
  <c i="4" r="BI210"/>
  <c r="BH210"/>
  <c r="BG210"/>
  <c r="BF210"/>
  <c r="T210"/>
  <c r="T209"/>
  <c r="R210"/>
  <c r="R209"/>
  <c r="P210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1"/>
  <c r="BH141"/>
  <c r="BG141"/>
  <c r="BF141"/>
  <c r="T141"/>
  <c r="T135"/>
  <c r="R141"/>
  <c r="R135"/>
  <c r="P141"/>
  <c r="P135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91"/>
  <c r="J14"/>
  <c r="J12"/>
  <c r="J116"/>
  <c r="E7"/>
  <c r="E112"/>
  <c i="3" r="J37"/>
  <c r="J36"/>
  <c i="1" r="AY96"/>
  <c i="3" r="J35"/>
  <c i="1" r="AX96"/>
  <c i="3"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T230"/>
  <c r="R231"/>
  <c r="R230"/>
  <c r="P231"/>
  <c r="P230"/>
  <c r="BI225"/>
  <c r="BH225"/>
  <c r="BG225"/>
  <c r="BF225"/>
  <c r="T225"/>
  <c r="R225"/>
  <c r="P225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2" r="J37"/>
  <c r="J36"/>
  <c i="1" r="AY95"/>
  <c i="2" r="J35"/>
  <c i="1" r="AX95"/>
  <c i="2" r="BI503"/>
  <c r="BH503"/>
  <c r="BG503"/>
  <c r="BF503"/>
  <c r="T503"/>
  <c r="R503"/>
  <c r="P503"/>
  <c r="BI498"/>
  <c r="BH498"/>
  <c r="BG498"/>
  <c r="BF498"/>
  <c r="T498"/>
  <c r="R498"/>
  <c r="P498"/>
  <c r="BI494"/>
  <c r="BH494"/>
  <c r="BG494"/>
  <c r="BF494"/>
  <c r="T494"/>
  <c r="R494"/>
  <c r="P494"/>
  <c r="BI486"/>
  <c r="BH486"/>
  <c r="BG486"/>
  <c r="BF486"/>
  <c r="T486"/>
  <c r="R486"/>
  <c r="P486"/>
  <c r="BI478"/>
  <c r="BH478"/>
  <c r="BG478"/>
  <c r="BF478"/>
  <c r="T478"/>
  <c r="R478"/>
  <c r="P478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0"/>
  <c r="BH300"/>
  <c r="BG300"/>
  <c r="BF300"/>
  <c r="T300"/>
  <c r="R300"/>
  <c r="P300"/>
  <c r="BI291"/>
  <c r="BH291"/>
  <c r="BG291"/>
  <c r="BF291"/>
  <c r="T291"/>
  <c r="R291"/>
  <c r="P291"/>
  <c r="BI283"/>
  <c r="BH283"/>
  <c r="BG283"/>
  <c r="BF283"/>
  <c r="T283"/>
  <c r="R283"/>
  <c r="P283"/>
  <c r="BI276"/>
  <c r="BH276"/>
  <c r="BG276"/>
  <c r="BF276"/>
  <c r="T276"/>
  <c r="R276"/>
  <c r="P276"/>
  <c r="BI267"/>
  <c r="BH267"/>
  <c r="BG267"/>
  <c r="BF267"/>
  <c r="T267"/>
  <c r="R267"/>
  <c r="P267"/>
  <c r="BI261"/>
  <c r="BH261"/>
  <c r="BG261"/>
  <c r="BF261"/>
  <c r="T261"/>
  <c r="R261"/>
  <c r="P261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T231"/>
  <c r="R232"/>
  <c r="R231"/>
  <c r="P232"/>
  <c r="P231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4"/>
  <c r="BH204"/>
  <c r="BG204"/>
  <c r="BF204"/>
  <c r="T204"/>
  <c r="T193"/>
  <c r="R204"/>
  <c r="R193"/>
  <c r="P204"/>
  <c r="P193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F131"/>
  <c r="E129"/>
  <c r="F89"/>
  <c r="E87"/>
  <c r="J24"/>
  <c r="E24"/>
  <c r="J92"/>
  <c r="J23"/>
  <c r="J21"/>
  <c r="E21"/>
  <c r="J133"/>
  <c r="J20"/>
  <c r="J18"/>
  <c r="E18"/>
  <c r="F134"/>
  <c r="J17"/>
  <c r="J15"/>
  <c r="E15"/>
  <c r="F91"/>
  <c r="J14"/>
  <c r="J12"/>
  <c r="J131"/>
  <c r="E7"/>
  <c r="E127"/>
  <c i="1" r="L90"/>
  <c r="AM90"/>
  <c r="AM89"/>
  <c r="L89"/>
  <c r="AM87"/>
  <c r="L87"/>
  <c r="L85"/>
  <c r="L84"/>
  <c i="5" r="J147"/>
  <c r="BK141"/>
  <c r="J135"/>
  <c r="J124"/>
  <c i="4" r="J207"/>
  <c r="BK205"/>
  <c r="J199"/>
  <c r="J196"/>
  <c r="BK194"/>
  <c r="BK192"/>
  <c r="BK190"/>
  <c r="BK187"/>
  <c r="BK184"/>
  <c r="BK182"/>
  <c r="J180"/>
  <c r="J178"/>
  <c r="BK176"/>
  <c r="J173"/>
  <c r="BK170"/>
  <c r="J168"/>
  <c r="BK166"/>
  <c r="J164"/>
  <c r="BK162"/>
  <c r="J160"/>
  <c r="J158"/>
  <c r="BK156"/>
  <c r="J154"/>
  <c r="J152"/>
  <c r="BK150"/>
  <c r="BK148"/>
  <c r="J141"/>
  <c r="BK131"/>
  <c r="BK128"/>
  <c r="BK125"/>
  <c i="3" r="BK245"/>
  <c r="J245"/>
  <c r="BK242"/>
  <c r="J242"/>
  <c r="BK240"/>
  <c r="J240"/>
  <c r="BK237"/>
  <c r="J237"/>
  <c r="BK235"/>
  <c r="J235"/>
  <c r="BK231"/>
  <c r="J231"/>
  <c r="BK225"/>
  <c r="J225"/>
  <c r="BK220"/>
  <c r="J220"/>
  <c r="BK216"/>
  <c r="J216"/>
  <c r="BK214"/>
  <c r="J214"/>
  <c r="BK212"/>
  <c r="J212"/>
  <c r="BK209"/>
  <c r="J209"/>
  <c r="BK206"/>
  <c r="J206"/>
  <c r="BK203"/>
  <c r="J203"/>
  <c r="BK200"/>
  <c r="J200"/>
  <c r="BK197"/>
  <c r="J197"/>
  <c r="BK194"/>
  <c r="J194"/>
  <c r="BK191"/>
  <c r="J191"/>
  <c r="BK185"/>
  <c r="J185"/>
  <c r="BK182"/>
  <c r="J182"/>
  <c r="BK179"/>
  <c r="J179"/>
  <c r="BK176"/>
  <c r="J176"/>
  <c r="BK172"/>
  <c r="J172"/>
  <c r="BK168"/>
  <c r="J168"/>
  <c r="BK165"/>
  <c r="J165"/>
  <c r="BK160"/>
  <c r="J160"/>
  <c r="BK156"/>
  <c r="J156"/>
  <c r="BK151"/>
  <c r="J151"/>
  <c r="BK148"/>
  <c r="J148"/>
  <c r="BK144"/>
  <c r="J144"/>
  <c r="BK138"/>
  <c r="J138"/>
  <c r="BK134"/>
  <c r="J134"/>
  <c r="BK129"/>
  <c r="J129"/>
  <c r="BK123"/>
  <c r="J123"/>
  <c i="2" r="J498"/>
  <c r="J494"/>
  <c r="J478"/>
  <c r="BK464"/>
  <c r="J454"/>
  <c r="BK447"/>
  <c r="BK441"/>
  <c r="BK433"/>
  <c r="BK428"/>
  <c r="J425"/>
  <c r="J422"/>
  <c r="BK419"/>
  <c r="BK416"/>
  <c r="J411"/>
  <c r="BK402"/>
  <c r="J400"/>
  <c r="BK394"/>
  <c r="BK386"/>
  <c r="J383"/>
  <c r="BK380"/>
  <c r="BK375"/>
  <c r="J371"/>
  <c r="BK366"/>
  <c r="BK361"/>
  <c r="BK358"/>
  <c r="BK355"/>
  <c r="BK352"/>
  <c r="BK346"/>
  <c r="J343"/>
  <c r="J335"/>
  <c r="BK332"/>
  <c r="J317"/>
  <c r="J311"/>
  <c r="J308"/>
  <c r="BK300"/>
  <c r="BK283"/>
  <c r="BK267"/>
  <c r="J261"/>
  <c r="J255"/>
  <c r="BK252"/>
  <c r="J246"/>
  <c r="J243"/>
  <c r="BK232"/>
  <c r="J220"/>
  <c r="J216"/>
  <c r="J213"/>
  <c r="BK210"/>
  <c r="BK204"/>
  <c r="J173"/>
  <c r="BK162"/>
  <c r="J157"/>
  <c r="BK150"/>
  <c r="J145"/>
  <c i="1" r="AS94"/>
  <c i="5" r="J149"/>
  <c r="BK145"/>
  <c r="BK131"/>
  <c r="BK128"/>
  <c r="BK124"/>
  <c i="4" r="BK210"/>
  <c r="J210"/>
  <c r="BK207"/>
  <c r="J205"/>
  <c r="J202"/>
  <c r="BK199"/>
  <c r="BK196"/>
  <c i="2" r="BK503"/>
  <c r="J503"/>
  <c r="BK498"/>
  <c r="BK494"/>
  <c r="BK486"/>
  <c r="J467"/>
  <c r="J464"/>
  <c r="J461"/>
  <c r="J457"/>
  <c r="BK451"/>
  <c r="J447"/>
  <c r="BK444"/>
  <c r="J441"/>
  <c r="BK438"/>
  <c r="J438"/>
  <c r="J436"/>
  <c r="J433"/>
  <c r="J430"/>
  <c r="J428"/>
  <c r="BK425"/>
  <c r="J419"/>
  <c r="J413"/>
  <c r="BK408"/>
  <c r="BK405"/>
  <c r="BK400"/>
  <c r="J397"/>
  <c r="J394"/>
  <c r="BK389"/>
  <c r="BK383"/>
  <c r="J380"/>
  <c r="J377"/>
  <c r="J375"/>
  <c r="BK368"/>
  <c r="BK364"/>
  <c r="J361"/>
  <c r="J358"/>
  <c r="J352"/>
  <c r="BK349"/>
  <c r="BK343"/>
  <c r="J329"/>
  <c r="BK325"/>
  <c r="J314"/>
  <c r="BK311"/>
  <c r="J305"/>
  <c r="J300"/>
  <c r="J291"/>
  <c r="J283"/>
  <c r="J276"/>
  <c r="J267"/>
  <c r="BK261"/>
  <c r="BK255"/>
  <c r="J252"/>
  <c r="J249"/>
  <c r="BK246"/>
  <c r="BK240"/>
  <c r="BK236"/>
  <c r="J232"/>
  <c r="J228"/>
  <c r="J225"/>
  <c r="BK220"/>
  <c r="BK216"/>
  <c r="BK213"/>
  <c r="J204"/>
  <c r="BK199"/>
  <c r="BK194"/>
  <c r="J189"/>
  <c r="J185"/>
  <c r="BK182"/>
  <c r="J176"/>
  <c r="BK173"/>
  <c r="BK169"/>
  <c r="J162"/>
  <c r="BK157"/>
  <c r="BK154"/>
  <c r="J150"/>
  <c r="BK145"/>
  <c r="BK140"/>
  <c i="5" r="BK149"/>
  <c r="BK147"/>
  <c r="J145"/>
  <c r="J141"/>
  <c r="BK135"/>
  <c r="J131"/>
  <c r="J128"/>
  <c i="4" r="BK202"/>
  <c r="J194"/>
  <c r="J192"/>
  <c r="J190"/>
  <c r="J187"/>
  <c r="J184"/>
  <c r="J182"/>
  <c r="BK180"/>
  <c r="BK178"/>
  <c r="J176"/>
  <c r="BK173"/>
  <c r="J170"/>
  <c r="BK168"/>
  <c r="J166"/>
  <c r="BK164"/>
  <c r="J162"/>
  <c r="BK160"/>
  <c r="BK158"/>
  <c r="J156"/>
  <c r="BK154"/>
  <c r="BK152"/>
  <c r="J150"/>
  <c r="J148"/>
  <c r="BK141"/>
  <c r="BK136"/>
  <c r="J136"/>
  <c r="J131"/>
  <c r="J128"/>
  <c r="J125"/>
  <c i="2" r="J486"/>
  <c r="BK478"/>
  <c r="BK467"/>
  <c r="BK461"/>
  <c r="BK457"/>
  <c r="BK454"/>
  <c r="J451"/>
  <c r="J444"/>
  <c r="BK436"/>
  <c r="BK430"/>
  <c r="BK422"/>
  <c r="J416"/>
  <c r="BK413"/>
  <c r="BK411"/>
  <c r="J408"/>
  <c r="J405"/>
  <c r="J402"/>
  <c r="BK397"/>
  <c r="J389"/>
  <c r="J386"/>
  <c r="BK377"/>
  <c r="BK371"/>
  <c r="J368"/>
  <c r="J366"/>
  <c r="J364"/>
  <c r="J355"/>
  <c r="J349"/>
  <c r="J346"/>
  <c r="BK335"/>
  <c r="J332"/>
  <c r="BK329"/>
  <c r="J325"/>
  <c r="BK317"/>
  <c r="BK314"/>
  <c r="BK308"/>
  <c r="BK305"/>
  <c r="BK291"/>
  <c r="BK276"/>
  <c r="BK249"/>
  <c r="BK243"/>
  <c r="J240"/>
  <c r="J236"/>
  <c r="BK228"/>
  <c r="BK225"/>
  <c r="J210"/>
  <c r="J199"/>
  <c r="J194"/>
  <c r="BK189"/>
  <c r="BK185"/>
  <c r="J182"/>
  <c r="BK176"/>
  <c r="J169"/>
  <c r="J154"/>
  <c r="J140"/>
  <c l="1" r="R334"/>
  <c r="T407"/>
  <c r="T427"/>
  <c r="T435"/>
  <c r="R456"/>
  <c r="R466"/>
  <c i="3" r="T122"/>
  <c r="BK234"/>
  <c r="J234"/>
  <c r="J100"/>
  <c i="4" r="R124"/>
  <c r="R123"/>
  <c r="P147"/>
  <c r="P134"/>
  <c i="5" r="P127"/>
  <c r="P122"/>
  <c r="P121"/>
  <c i="1" r="AU98"/>
  <c i="5" r="R127"/>
  <c r="R122"/>
  <c r="R121"/>
  <c r="BK134"/>
  <c r="J134"/>
  <c r="J100"/>
  <c r="P134"/>
  <c r="R134"/>
  <c r="P144"/>
  <c i="2" r="P139"/>
  <c r="T139"/>
  <c r="P153"/>
  <c r="T153"/>
  <c r="P161"/>
  <c r="P160"/>
  <c r="T161"/>
  <c r="T160"/>
  <c r="R209"/>
  <c r="BK219"/>
  <c r="J219"/>
  <c r="J104"/>
  <c r="R219"/>
  <c r="P235"/>
  <c r="T235"/>
  <c r="P242"/>
  <c r="BK254"/>
  <c r="J254"/>
  <c r="J109"/>
  <c r="T254"/>
  <c r="P316"/>
  <c r="R316"/>
  <c r="T316"/>
  <c r="T334"/>
  <c r="R407"/>
  <c r="P427"/>
  <c r="R427"/>
  <c r="R435"/>
  <c r="P456"/>
  <c r="T456"/>
  <c r="T466"/>
  <c i="4" r="BK124"/>
  <c r="J124"/>
  <c r="J98"/>
  <c r="T124"/>
  <c r="T123"/>
  <c r="BK147"/>
  <c r="J147"/>
  <c r="J101"/>
  <c r="T147"/>
  <c r="T134"/>
  <c i="5" r="T134"/>
  <c r="R144"/>
  <c r="BK144"/>
  <c r="J144"/>
  <c r="J101"/>
  <c i="2" r="BK139"/>
  <c r="J139"/>
  <c r="J98"/>
  <c r="R139"/>
  <c r="BK153"/>
  <c r="J153"/>
  <c r="J99"/>
  <c r="R153"/>
  <c r="BK161"/>
  <c r="J161"/>
  <c r="J101"/>
  <c r="R161"/>
  <c r="R160"/>
  <c r="BK209"/>
  <c r="J209"/>
  <c r="J103"/>
  <c r="P209"/>
  <c r="T209"/>
  <c r="P219"/>
  <c r="T219"/>
  <c r="BK235"/>
  <c r="J235"/>
  <c r="J107"/>
  <c r="R235"/>
  <c r="BK242"/>
  <c r="J242"/>
  <c r="J108"/>
  <c r="R242"/>
  <c r="T242"/>
  <c r="P254"/>
  <c r="R254"/>
  <c r="BK316"/>
  <c r="J316"/>
  <c r="J110"/>
  <c r="BK334"/>
  <c r="J334"/>
  <c r="J111"/>
  <c r="P334"/>
  <c r="BK407"/>
  <c r="J407"/>
  <c r="J112"/>
  <c r="P407"/>
  <c r="BK427"/>
  <c r="J427"/>
  <c r="J113"/>
  <c r="BK435"/>
  <c r="J435"/>
  <c r="J114"/>
  <c r="P435"/>
  <c r="BK456"/>
  <c r="J456"/>
  <c r="J115"/>
  <c r="BK466"/>
  <c r="J466"/>
  <c r="J116"/>
  <c r="P466"/>
  <c r="BK497"/>
  <c r="J497"/>
  <c r="J117"/>
  <c r="P497"/>
  <c r="R497"/>
  <c r="T497"/>
  <c i="3" r="BK122"/>
  <c r="J122"/>
  <c r="J98"/>
  <c r="P122"/>
  <c r="P121"/>
  <c r="P120"/>
  <c i="1" r="AU96"/>
  <c i="3" r="R122"/>
  <c r="R121"/>
  <c r="R120"/>
  <c r="P234"/>
  <c r="R234"/>
  <c r="T234"/>
  <c i="4" r="P124"/>
  <c r="P123"/>
  <c r="R147"/>
  <c r="R134"/>
  <c i="5" r="BK127"/>
  <c r="J127"/>
  <c r="J99"/>
  <c r="T127"/>
  <c r="T122"/>
  <c r="T121"/>
  <c r="T144"/>
  <c i="2" r="J89"/>
  <c r="F92"/>
  <c r="F133"/>
  <c r="J134"/>
  <c r="BE145"/>
  <c r="BE150"/>
  <c r="BE157"/>
  <c r="BE169"/>
  <c r="BE173"/>
  <c r="BE216"/>
  <c r="BE220"/>
  <c r="BE228"/>
  <c r="BE252"/>
  <c r="BE255"/>
  <c r="BE267"/>
  <c r="BE283"/>
  <c r="BE305"/>
  <c r="BE314"/>
  <c r="BE325"/>
  <c r="BE368"/>
  <c r="BE375"/>
  <c r="BE394"/>
  <c r="BE408"/>
  <c r="BE419"/>
  <c r="BE425"/>
  <c r="BE447"/>
  <c r="BE451"/>
  <c r="BE464"/>
  <c i="4" r="J89"/>
  <c r="J91"/>
  <c r="J92"/>
  <c r="F118"/>
  <c r="F119"/>
  <c r="BE136"/>
  <c r="BE150"/>
  <c r="BE152"/>
  <c r="BE154"/>
  <c r="BE158"/>
  <c r="BE162"/>
  <c r="BE166"/>
  <c r="BE170"/>
  <c r="BE178"/>
  <c r="BE180"/>
  <c r="BE184"/>
  <c r="BE194"/>
  <c r="BE196"/>
  <c r="BE205"/>
  <c r="BK209"/>
  <c r="J209"/>
  <c r="J102"/>
  <c i="5" r="E85"/>
  <c r="F91"/>
  <c r="F92"/>
  <c r="J115"/>
  <c r="J118"/>
  <c r="BE124"/>
  <c r="BE131"/>
  <c r="BK123"/>
  <c r="J123"/>
  <c r="J98"/>
  <c i="2" r="E85"/>
  <c r="J91"/>
  <c r="BE140"/>
  <c r="BE154"/>
  <c r="BE162"/>
  <c r="BE176"/>
  <c r="BE182"/>
  <c r="BE189"/>
  <c r="BE194"/>
  <c r="BE204"/>
  <c r="BE210"/>
  <c r="BE232"/>
  <c r="BE243"/>
  <c r="BE246"/>
  <c r="BE300"/>
  <c r="BE308"/>
  <c r="BE311"/>
  <c r="BE332"/>
  <c r="BE335"/>
  <c r="BE346"/>
  <c r="BE355"/>
  <c r="BE361"/>
  <c r="BE366"/>
  <c r="BE380"/>
  <c r="BE386"/>
  <c r="BE397"/>
  <c r="BE402"/>
  <c r="BE411"/>
  <c r="BE422"/>
  <c r="BE428"/>
  <c r="BE436"/>
  <c r="BE438"/>
  <c r="BE441"/>
  <c r="BE454"/>
  <c r="BE461"/>
  <c r="BE478"/>
  <c r="BE486"/>
  <c r="BE494"/>
  <c r="BE498"/>
  <c r="BE503"/>
  <c r="BK231"/>
  <c r="J231"/>
  <c r="J105"/>
  <c i="4" r="BE199"/>
  <c r="BE202"/>
  <c r="BE207"/>
  <c i="5" r="J91"/>
  <c r="BE135"/>
  <c r="BE141"/>
  <c i="2" r="BE185"/>
  <c r="BE199"/>
  <c r="BE213"/>
  <c r="BE225"/>
  <c r="BE236"/>
  <c r="BE240"/>
  <c r="BE249"/>
  <c r="BE261"/>
  <c r="BE276"/>
  <c r="BE291"/>
  <c r="BE317"/>
  <c r="BE329"/>
  <c r="BE343"/>
  <c r="BE349"/>
  <c r="BE352"/>
  <c r="BE358"/>
  <c r="BE364"/>
  <c r="BE371"/>
  <c r="BE377"/>
  <c r="BE383"/>
  <c r="BE389"/>
  <c r="BE400"/>
  <c r="BE405"/>
  <c r="BE413"/>
  <c r="BE416"/>
  <c r="BE430"/>
  <c r="BE433"/>
  <c r="BE444"/>
  <c r="BE457"/>
  <c r="BE467"/>
  <c r="BK193"/>
  <c r="J193"/>
  <c r="J102"/>
  <c i="3" r="E85"/>
  <c r="J89"/>
  <c r="F91"/>
  <c r="J91"/>
  <c r="F92"/>
  <c r="J92"/>
  <c r="BE123"/>
  <c r="BE129"/>
  <c r="BE134"/>
  <c r="BE138"/>
  <c r="BE144"/>
  <c r="BE148"/>
  <c r="BE151"/>
  <c r="BE156"/>
  <c r="BE160"/>
  <c r="BE165"/>
  <c r="BE168"/>
  <c r="BE172"/>
  <c r="BE176"/>
  <c r="BE179"/>
  <c r="BE182"/>
  <c r="BE185"/>
  <c r="BE191"/>
  <c r="BE194"/>
  <c r="BE197"/>
  <c r="BE200"/>
  <c r="BE203"/>
  <c r="BE206"/>
  <c r="BE209"/>
  <c r="BE212"/>
  <c r="BE214"/>
  <c r="BE216"/>
  <c r="BE220"/>
  <c r="BE225"/>
  <c r="BE231"/>
  <c r="BE235"/>
  <c r="BE237"/>
  <c r="BE240"/>
  <c r="BE242"/>
  <c r="BE245"/>
  <c r="BK230"/>
  <c r="J230"/>
  <c r="J99"/>
  <c i="4" r="E85"/>
  <c r="BE125"/>
  <c r="BE128"/>
  <c r="BE131"/>
  <c r="BE141"/>
  <c r="BE148"/>
  <c r="BE156"/>
  <c r="BE160"/>
  <c r="BE164"/>
  <c r="BE168"/>
  <c r="BE173"/>
  <c r="BE176"/>
  <c r="BE182"/>
  <c r="BE187"/>
  <c r="BE190"/>
  <c r="BE192"/>
  <c r="BE210"/>
  <c r="BK135"/>
  <c r="J135"/>
  <c r="J100"/>
  <c i="5" r="BE128"/>
  <c r="BE145"/>
  <c r="BE147"/>
  <c r="BE149"/>
  <c i="4" r="J34"/>
  <c i="1" r="AW97"/>
  <c i="5" r="J34"/>
  <c i="1" r="AW98"/>
  <c i="5" r="F34"/>
  <c i="1" r="BA98"/>
  <c i="2" r="F35"/>
  <c i="1" r="BB95"/>
  <c i="3" r="F34"/>
  <c i="1" r="BA96"/>
  <c i="3" r="F37"/>
  <c i="1" r="BD96"/>
  <c i="4" r="F35"/>
  <c i="1" r="BB97"/>
  <c i="4" r="F34"/>
  <c i="1" r="BA97"/>
  <c i="2" r="F37"/>
  <c i="1" r="BD95"/>
  <c i="2" r="F34"/>
  <c i="1" r="BA95"/>
  <c i="3" r="J34"/>
  <c i="1" r="AW96"/>
  <c i="4" r="F36"/>
  <c i="1" r="BC97"/>
  <c i="5" r="F35"/>
  <c i="1" r="BB98"/>
  <c i="2" r="J34"/>
  <c i="1" r="AW95"/>
  <c i="5" r="F36"/>
  <c i="1" r="BC98"/>
  <c i="3" r="F36"/>
  <c i="1" r="BC96"/>
  <c i="4" r="F37"/>
  <c i="1" r="BD97"/>
  <c i="2" r="F36"/>
  <c i="1" r="BC95"/>
  <c i="3" r="F35"/>
  <c i="1" r="BB96"/>
  <c i="5" r="F37"/>
  <c i="1" r="BD98"/>
  <c i="2" l="1" r="P234"/>
  <c r="T138"/>
  <c r="P138"/>
  <c r="P137"/>
  <c i="1" r="AU95"/>
  <c i="3" r="T121"/>
  <c r="T120"/>
  <c i="2" r="R234"/>
  <c i="4" r="P122"/>
  <c i="1" r="AU97"/>
  <c i="2" r="R138"/>
  <c r="R137"/>
  <c i="4" r="T122"/>
  <c i="2" r="T234"/>
  <c i="4" r="R122"/>
  <c r="BK134"/>
  <c r="J134"/>
  <c r="J99"/>
  <c i="2" r="BK160"/>
  <c r="J160"/>
  <c r="J100"/>
  <c i="4" r="BK123"/>
  <c r="J123"/>
  <c r="J97"/>
  <c i="5" r="BK122"/>
  <c r="J122"/>
  <c r="J97"/>
  <c i="2" r="BK234"/>
  <c r="J234"/>
  <c r="J106"/>
  <c i="3" r="BK121"/>
  <c r="J121"/>
  <c r="J97"/>
  <c i="2" r="J33"/>
  <c i="1" r="AV95"/>
  <c r="AT95"/>
  <c r="BA94"/>
  <c r="W30"/>
  <c i="4" r="F33"/>
  <c i="1" r="AZ97"/>
  <c i="3" r="J33"/>
  <c i="1" r="AV96"/>
  <c r="AT96"/>
  <c r="BB94"/>
  <c r="W31"/>
  <c i="5" r="J33"/>
  <c i="1" r="AV98"/>
  <c r="AT98"/>
  <c r="BC94"/>
  <c r="W32"/>
  <c i="3" r="F33"/>
  <c i="1" r="AZ96"/>
  <c i="4" r="J33"/>
  <c i="1" r="AV97"/>
  <c r="AT97"/>
  <c r="BD94"/>
  <c r="W33"/>
  <c i="5" r="F33"/>
  <c i="1" r="AZ98"/>
  <c i="2" r="F33"/>
  <c i="1" r="AZ95"/>
  <c i="2" l="1" r="T137"/>
  <c r="BK138"/>
  <c r="J138"/>
  <c r="J97"/>
  <c i="4" r="BK122"/>
  <c r="J122"/>
  <c r="J96"/>
  <c i="3" r="BK120"/>
  <c r="J120"/>
  <c r="J96"/>
  <c i="5" r="BK121"/>
  <c r="J121"/>
  <c r="J96"/>
  <c i="1" r="AZ94"/>
  <c r="W29"/>
  <c r="AX94"/>
  <c r="AU94"/>
  <c r="AW94"/>
  <c r="AK30"/>
  <c r="AY94"/>
  <c i="2" l="1" r="BK137"/>
  <c r="J137"/>
  <c r="J96"/>
  <c i="1" r="AV94"/>
  <c r="AK29"/>
  <c i="4" r="J30"/>
  <c i="1" r="AG97"/>
  <c r="AN97"/>
  <c i="5" r="J30"/>
  <c i="1" r="AG98"/>
  <c r="AN98"/>
  <c i="3" r="J30"/>
  <c i="1" r="AG96"/>
  <c r="AN96"/>
  <c i="4" l="1" r="J39"/>
  <c i="5" r="J39"/>
  <c i="3" r="J39"/>
  <c i="1" r="AT94"/>
  <c i="2" r="J30"/>
  <c i="1" r="AG95"/>
  <c r="AN95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<sst xmlns="http://schemas.openxmlformats.org/spreadsheetml/2006/main">
  <si>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</si>
  <si>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</si>
  <si>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</si>
  <si>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</si>
  <si>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</si>
  <si>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{2561d906-14da-4d4e-8efb-c98d19be4f72}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</si>
  <si>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</si>
  <si>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</si>
  <si>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</si>
  <si>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</si>
  <si>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</si>
  <si>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</si>
  <si>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</si>
  <si>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</si>
  <si>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20007-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</si>
  <si>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</si>
  <si>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</si>
  <si>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 střechy  - VB Vladislav</t>
  </si>
  <si>
    <t>KSO:</t>
  </si>
  <si>
    <t>CC-CZ:</t>
  </si>
  <si>
    <t>Místo:</t>
  </si>
  <si>
    <t xml:space="preserve"> </t>
  </si>
  <si>
    <t>Datum:</t>
  </si>
  <si>
    <t>29. 10. 2020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</si>
  <si>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</si>
  <si>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</si>
  <si>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</si>
  <si>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</si>
  <si>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</si>
  <si>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</si>
  <si>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</si>
  <si>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</si>
  <si>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</si>
  <si>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</si>
  <si>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</si>
  <si>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</si>
  <si>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</si>
  <si>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</si>
  <si>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</si>
  <si>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</si>
  <si>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</si>
  <si>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</si>
  <si>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</si>
  <si>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</si>
  <si>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</si>
  <si>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</si>
  <si>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</si>
  <si>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</si>
  <si>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</si>
  <si>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</si>
  <si>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</si>
  <si>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</si>
  <si>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</si>
  <si>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</si>
  <si>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</si>
  <si>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</si>
  <si>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</si>
  <si>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</si>
  <si>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</si>
  <si>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</si>
  <si>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</si>
  <si>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</si>
  <si>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</si>
  <si>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</si>
  <si>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</si>
  <si>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</si>
  <si>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</si>
  <si>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</si>
  <si>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</si>
  <si>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</si>
  <si>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</si>
  <si>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</si>
  <si>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</si>
  <si>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</si>
  <si>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</si>
  <si>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</si>
  <si>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</si>
  <si>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</si>
  <si>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</si>
  <si>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řešení</t>
  </si>
  <si>
    <t>STA</t>
  </si>
  <si>
    <t>1</t>
  </si>
  <si>
    <t>{db70d361-f654-459b-b7df-7092bb0c11c4}</t>
  </si>
  <si>
    <t>2</t>
  </si>
  <si>
    <t>02</t>
  </si>
  <si>
    <t>Bourací práce</t>
  </si>
  <si>
    <t>{6b26cb95-d1c0-4da4-87f5-4efe5abe8444}</t>
  </si>
  <si>
    <t>03</t>
  </si>
  <si>
    <t>Elektroinstalace</t>
  </si>
  <si>
    <t>{26130e02-8857-4e39-9569-e6c109d51a7b}</t>
  </si>
  <si>
    <t>04</t>
  </si>
  <si>
    <t>Vedlejší a ostatní náklady</t>
  </si>
  <si>
    <t>{26165b71-f29f-4e15-b5c0-e979f51c84bd}</t>
  </si>
  <si>
    <t>KRYCÍ LIST SOUPISU PRACÍ</t>
  </si>
  <si>
    <t>Objekt:</t>
  </si>
  <si>
    <t>01 -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</si>
  <si>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</si>
  <si>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</si>
  <si>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</si>
  <si>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</si>
  <si>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</si>
  <si>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</si>
  <si>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</si>
  <si>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</si>
  <si>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</si>
  <si>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</si>
  <si>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</si>
  <si>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</si>
  <si>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</si>
  <si>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</si>
  <si>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</si>
  <si>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</si>
  <si>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</si>
  <si>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</si>
  <si>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</si>
  <si>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</si>
  <si>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</si>
  <si>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</si>
  <si>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</si>
  <si>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 keramické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</si>
  <si>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</si>
  <si>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</si>
  <si>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</si>
  <si>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</si>
  <si>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</si>
  <si>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</si>
  <si>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</si>
  <si>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</si>
  <si>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</si>
  <si>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</si>
  <si>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</si>
  <si>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</si>
  <si>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</si>
  <si>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</si>
  <si>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</si>
  <si>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</si>
  <si>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</si>
  <si>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Zakládání</t>
  </si>
  <si>
    <t>K</t>
  </si>
  <si>
    <t>272313611</t>
  </si>
  <si>
    <t>Základové klenby z betonu tř. C 16/20</t>
  </si>
  <si>
    <t>m3</t>
  </si>
  <si>
    <t>CS ÚRS 2020 02</t>
  </si>
  <si>
    <t>4</t>
  </si>
  <si>
    <t>-1692435008</t>
  </si>
  <si>
    <t>PP</t>
  </si>
  <si>
    <t>Základy z betonu prostého klenby z betonu kamenem neprokládaného tř. C 16/20</t>
  </si>
  <si>
    <t>VV</t>
  </si>
  <si>
    <t>"dobetonování zhlaví základu" 0,4*2,5*0,25</t>
  </si>
  <si>
    <t>"dobet.pod vrata" 0,4*0,2*2,1</t>
  </si>
  <si>
    <t>Součet</t>
  </si>
  <si>
    <t>273351121</t>
  </si>
  <si>
    <t>Zřízení bednění základových desek</t>
  </si>
  <si>
    <t>m2</t>
  </si>
  <si>
    <t>-1330680615</t>
  </si>
  <si>
    <t>Bednění základů desek zřízení</t>
  </si>
  <si>
    <t>"dobetonování zhlaví základu" 2*2,5*0,25</t>
  </si>
  <si>
    <t>"dobet.pod vrata" 2*0,2*2,1</t>
  </si>
  <si>
    <t>3</t>
  </si>
  <si>
    <t>273351122</t>
  </si>
  <si>
    <t>Odstranění bednění základových desek</t>
  </si>
  <si>
    <t>-644298325</t>
  </si>
  <si>
    <t>Bednění základů desek odstranění</t>
  </si>
  <si>
    <t>2,09</t>
  </si>
  <si>
    <t>Svislé a kompletní konstrukce</t>
  </si>
  <si>
    <t>311272221</t>
  </si>
  <si>
    <t>Zdivo z pórobetonových tvárnic na pero a drážku do P2 do 450 kg/m3 na tenkovrstvou maltu tl 300 mm</t>
  </si>
  <si>
    <t>970729482</t>
  </si>
  <si>
    <t>Zdivo z pórobetonových tvárnic na tenké maltové lože, tl. zdiva 300 mm pevnost tvárnic do P2, objemová hmotnost do 450 kg/m3 na pero a drážku</t>
  </si>
  <si>
    <t>"stit skladu"2,5*3,1</t>
  </si>
  <si>
    <t>5</t>
  </si>
  <si>
    <t>342272245</t>
  </si>
  <si>
    <t>Příčka z pórobetonových hladkých tvárnic na tenkovrstvou maltu tl 150 mm</t>
  </si>
  <si>
    <t>-888590645</t>
  </si>
  <si>
    <t>Příčky z pórobetonových tvárnic hladkých na tenké maltové lože objemová hmotnost do 500 kg/m3, tloušťka příčky 150 mm</t>
  </si>
  <si>
    <t>0,9*2</t>
  </si>
  <si>
    <t>6</t>
  </si>
  <si>
    <t>Úpravy povrchů, podlahy a osazování výplní</t>
  </si>
  <si>
    <t>61</t>
  </si>
  <si>
    <t>Úprava povrchů vnitřních</t>
  </si>
  <si>
    <t>612142001</t>
  </si>
  <si>
    <t>Potažení vnitřních stěn sklovláknitým pletivem vtlačeným do tenkovrstvé hmoty</t>
  </si>
  <si>
    <t>-749189471</t>
  </si>
  <si>
    <t>Potažení vnitřních ploch pletivem v ploše nebo pruzích, na plném podkladu sklovláknitým vtlačením do tmelu stěn</t>
  </si>
  <si>
    <t>"potažení celé ploch stěn v ii.np"</t>
  </si>
  <si>
    <t>"VB byt IIn.np" 2,75*(9+8,4+9+8,3+11,1+4,6+4,6+6+3,6+3,6+4,9+4,9+11,1+8,3+8,3)</t>
  </si>
  <si>
    <t>"sikme casti" 2*(4+4,15)*3</t>
  </si>
  <si>
    <t xml:space="preserve">"potazení stitove steny skladu "  (7*3,15)-(2,1*2)</t>
  </si>
  <si>
    <t>7</t>
  </si>
  <si>
    <t>612311131</t>
  </si>
  <si>
    <t>Potažení vnitřních stěn vápenným štukem tloušťky do 3 mm</t>
  </si>
  <si>
    <t>1819335576</t>
  </si>
  <si>
    <t>Potažení vnitřních ploch štukem tloušťky do 3 mm svislých konstrukcí stěn</t>
  </si>
  <si>
    <t>"plocha celé plochy stěn v ii.np a ětítové stěny - odpočet obkladů "</t>
  </si>
  <si>
    <t>355,9-13,6</t>
  </si>
  <si>
    <t>8</t>
  </si>
  <si>
    <t>612321121</t>
  </si>
  <si>
    <t>Vápenocementová omítka hladká jednovrstvá vnitřních stěn nanášená ručně</t>
  </si>
  <si>
    <t>1585098993</t>
  </si>
  <si>
    <t xml:space="preserve">Omítka vápenocementová vnitřních ploch  nanášená ručně jednovrstvá, tloušťky do 10 mm hladká svislých konstrukcí stěn</t>
  </si>
  <si>
    <t xml:space="preserve">"doplneni otlučených míst v byte - osekání omítek do 30 %"  299,5*0,3</t>
  </si>
  <si>
    <t>9</t>
  </si>
  <si>
    <t>622143003</t>
  </si>
  <si>
    <t>Montáž omítkových plastových nebo pozinkovaných rohových profilů s tkaninou</t>
  </si>
  <si>
    <t>m</t>
  </si>
  <si>
    <t>-1151699234</t>
  </si>
  <si>
    <t>Montáž omítkových profilů plastových nebo pozinkovaných, upevněných vtlačením do podkladní vrstvy nebo přibitím rohových s tkaninou</t>
  </si>
  <si>
    <t>"byt okna"(1,4+1,8+1,8)*3</t>
  </si>
  <si>
    <t>(0,75+0,45+0,75)*4</t>
  </si>
  <si>
    <t>(1,3+1+1,3)*2</t>
  </si>
  <si>
    <t>"pristavba rohy" 2,4*2</t>
  </si>
  <si>
    <t>10</t>
  </si>
  <si>
    <t>622143004</t>
  </si>
  <si>
    <t>Montáž omítkových samolepících začišťovacích profilů pro spojení s okenním rámem</t>
  </si>
  <si>
    <t>-293200318</t>
  </si>
  <si>
    <t xml:space="preserve">Montáž omítkových profilů  plastových, pozinkovaných nebo dřevěných upevněných vtlačením do podkladní vrstvy nebo přibitím začišťovacích samolepících pro vytvoření dilatujícího spoje s okenním rámem</t>
  </si>
  <si>
    <t>30</t>
  </si>
  <si>
    <t>11</t>
  </si>
  <si>
    <t>M</t>
  </si>
  <si>
    <t>28342208</t>
  </si>
  <si>
    <t>profil okenní zakončovací protipožární s tkaninou pro nadpraží ETICS</t>
  </si>
  <si>
    <t>1894524679</t>
  </si>
  <si>
    <t>30*1,1</t>
  </si>
  <si>
    <t>33*1,05 'Přepočtené koeficientem množství</t>
  </si>
  <si>
    <t>12</t>
  </si>
  <si>
    <t>63127416</t>
  </si>
  <si>
    <t>profil rohový PVC 23x23mm s výztužnou tkaninou š 100mm pro ETICS</t>
  </si>
  <si>
    <t>-195192344</t>
  </si>
  <si>
    <t>34,8*1,1</t>
  </si>
  <si>
    <t>38,28*1,05 'Přepočtené koeficientem množství</t>
  </si>
  <si>
    <t>62</t>
  </si>
  <si>
    <t>Úprava povrchů vnějších</t>
  </si>
  <si>
    <t>13</t>
  </si>
  <si>
    <t>622142001</t>
  </si>
  <si>
    <t>Potažení vnějších stěn sklovláknitým pletivem vtlačeným do tenkovrstvé hmoty</t>
  </si>
  <si>
    <t>-1698669718</t>
  </si>
  <si>
    <t xml:space="preserve">Potažení vnějších ploch pletivem  v ploše nebo pruzích, na plném podkladu sklovláknitým vtlačením do tmelu stěn</t>
  </si>
  <si>
    <t xml:space="preserve">"stitova stena skladu "  (7*3,15)-(2,1*2)</t>
  </si>
  <si>
    <t>2,4*0,3*2</t>
  </si>
  <si>
    <t>14</t>
  </si>
  <si>
    <t>622321121</t>
  </si>
  <si>
    <t>Vápenocementová omítka hladká jednovrstvá vnějších stěn nanášená ručně</t>
  </si>
  <si>
    <t>981613346</t>
  </si>
  <si>
    <t>Omítka vápenocementová vnějších ploch nanášená ručně jednovrstvá, tloušťky do 15 mm hladká stěn</t>
  </si>
  <si>
    <t>"pod okapy" 0,3*(4,6+4,4+0,5+0,5)*2*0,4</t>
  </si>
  <si>
    <t>"stity"((0,3*5,7*2*2)-(0,3*4*2*2))*0,4</t>
  </si>
  <si>
    <t>Mezisoučet</t>
  </si>
  <si>
    <t>622381001</t>
  </si>
  <si>
    <t>Tenkovrstvá minerální zrnitá omítka tl. 1,0 mm včetně penetrace vnějších stěn</t>
  </si>
  <si>
    <t>-991035164</t>
  </si>
  <si>
    <t xml:space="preserve">Omítka tenkovrstvá minerální vnějších ploch  probarvená, včetně penetrace podkladu zrnitá, tloušťky 1,0 mm stěn</t>
  </si>
  <si>
    <t>Ostatní konstrukce a práce, bourání</t>
  </si>
  <si>
    <t>16</t>
  </si>
  <si>
    <t>619991001</t>
  </si>
  <si>
    <t>Zakrytí podlah fólií přilepenou lepící páskou</t>
  </si>
  <si>
    <t>-2004556228</t>
  </si>
  <si>
    <t>Zakrytí vnitřních ploch před znečištěním včetně pozdějšího odkrytí podlah fólií přilepenou lepící páskou</t>
  </si>
  <si>
    <t>14,1+8+18,8+8+25,2+8,3+18,6+6,9+11+1</t>
  </si>
  <si>
    <t>17</t>
  </si>
  <si>
    <t>952901111</t>
  </si>
  <si>
    <t>Vyčištění budov bytové a občanské výstavby při výšce podlaží do 4 m</t>
  </si>
  <si>
    <t>1794434234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</si>
  <si>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</si>
  <si>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18</t>
  </si>
  <si>
    <t>HZS1301</t>
  </si>
  <si>
    <t>Hodinová zúčtovací sazba zedník - neocenitelné práce (skryté konstrukce)</t>
  </si>
  <si>
    <t>hod</t>
  </si>
  <si>
    <t>-416164582</t>
  </si>
  <si>
    <t>Hodinové zúčtovací sazby profesí HSV provádění konstrukcí zedník</t>
  </si>
  <si>
    <t>94</t>
  </si>
  <si>
    <t>Lešení a stavební výtahy</t>
  </si>
  <si>
    <t>19</t>
  </si>
  <si>
    <t>941211111</t>
  </si>
  <si>
    <t>Montáž lešení řadového rámového lehkého zatížení do 200 kg/m2 š do 0,9 m v do 10 m</t>
  </si>
  <si>
    <t>-1223964593</t>
  </si>
  <si>
    <t>Montáž lešení řadového rámového lehkého pracovního s podlahami s provozním zatížením tř. 3 do 200 kg/m2 šířky tř. SW06 přes 0,6 do 0,9 m, výšky do 10 m</t>
  </si>
  <si>
    <t>"Jih sever" 15,8*5*2</t>
  </si>
  <si>
    <t>" vychod" 10,3*6,5</t>
  </si>
  <si>
    <t>"zapad" 10,5*6,5</t>
  </si>
  <si>
    <t>20</t>
  </si>
  <si>
    <t>941211211</t>
  </si>
  <si>
    <t>Příplatek k lešení řadovému rámovému lehkému š 0,9 m v do 25 m za první a ZKD den použití</t>
  </si>
  <si>
    <t>-2065211887</t>
  </si>
  <si>
    <t>Montáž lešení řadového rámového lehkého pracovního s podlahami s provozním zatížením tř. 3 do 200 kg/m2 Příplatek za první a každý další den použití lešení k ceně -1111 nebo -1112</t>
  </si>
  <si>
    <t>293,2*2</t>
  </si>
  <si>
    <t>941211811</t>
  </si>
  <si>
    <t>Demontáž lešení řadového rámového lehkého zatížení do 200 kg/m2 š do 0,9 m v do 10 m</t>
  </si>
  <si>
    <t>-259550602</t>
  </si>
  <si>
    <t>Demontáž lešení řadového rámového lehkého pracovního s provozním zatížením tř. 3 do 200 kg/m2 šířky tř. SW06 přes 0,6 do 0,9 m, výšky do 10 m</t>
  </si>
  <si>
    <t>293,2</t>
  </si>
  <si>
    <t>998</t>
  </si>
  <si>
    <t>Přesun hmot</t>
  </si>
  <si>
    <t>22</t>
  </si>
  <si>
    <t>998011002</t>
  </si>
  <si>
    <t>Přesun hmot pro budovy zděné v do 12 m</t>
  </si>
  <si>
    <t>t</t>
  </si>
  <si>
    <t>-1316854722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</si>
  <si>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</si>
  <si>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</si>
  <si>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711</t>
  </si>
  <si>
    <t>Izolace proti vodě, vlhkosti a plynům</t>
  </si>
  <si>
    <t>23</t>
  </si>
  <si>
    <t>711493121</t>
  </si>
  <si>
    <t>Izolace proti podpovrchové a tlakové vodě svislá těsnicí hmotou dvousložkovou na bázi cementu</t>
  </si>
  <si>
    <t>1636509</t>
  </si>
  <si>
    <t>Izolace proti podpovrchové a tlakové vodě - ostatní na ploše svislé S dvousložkovou na bázi cementu</t>
  </si>
  <si>
    <t>1,6*(2+0,6)</t>
  </si>
  <si>
    <t>24</t>
  </si>
  <si>
    <t>998711102</t>
  </si>
  <si>
    <t>Přesun hmot tonážní pro izolace proti vodě, vlhkosti a plynům v objektech výšky do 12 m</t>
  </si>
  <si>
    <t>398848302</t>
  </si>
  <si>
    <t>Přesun hmot pro izolace proti vodě, vlhkosti a plynům stanovený z hmotnosti přesunovaného materiálu vodorovná dopravní vzdálenost do 50 m v objektech výšky přes 6 do 12 m</t>
  </si>
  <si>
    <t>713</t>
  </si>
  <si>
    <t>Izolace tepelné</t>
  </si>
  <si>
    <t>25</t>
  </si>
  <si>
    <t>713111121</t>
  </si>
  <si>
    <t>Montáž izolace tepelné spodem stropů s uchycením drátem rohoží, pásů, dílců, desek</t>
  </si>
  <si>
    <t>1134433611</t>
  </si>
  <si>
    <t>Montáž tepelné izolace stropů rohožemi, pásy, dílci, deskami, bloky (izolační materiál ve specifikaci) rovných spodem s uchycením (drátem, páskou apod.)</t>
  </si>
  <si>
    <t>26</t>
  </si>
  <si>
    <t>631481042R</t>
  </si>
  <si>
    <t>deska tepelně izolační minerální univerzální λ=0,038-0,039 tl 100mm</t>
  </si>
  <si>
    <t>32</t>
  </si>
  <si>
    <t>-839988796</t>
  </si>
  <si>
    <t>deska tepelně izolační minerální univerzální λ=0,038-0,039 tl 100mm
min.obj.hmotnost 40 kg/m3</t>
  </si>
  <si>
    <t>127,10*1,05</t>
  </si>
  <si>
    <t>27</t>
  </si>
  <si>
    <t>63148107</t>
  </si>
  <si>
    <t>deska tepelně izolační minerální univerzální λ=0,038-0,039 tl 160mm</t>
  </si>
  <si>
    <t>979857197</t>
  </si>
  <si>
    <t>28</t>
  </si>
  <si>
    <t>998713101</t>
  </si>
  <si>
    <t>Přesun hmot tonážní pro izolace tepelné v objektech v do 6 m</t>
  </si>
  <si>
    <t>-485568394</t>
  </si>
  <si>
    <t>Přesun hmot pro izolace tepelné stanovený z hmotnosti přesunovaného materiálu vodorovná dopravní vzdálenost do 50 m v objektech výšky do 6 m</t>
  </si>
  <si>
    <t>762</t>
  </si>
  <si>
    <t>Konstrukce tesařské</t>
  </si>
  <si>
    <t>29</t>
  </si>
  <si>
    <t>762081150</t>
  </si>
  <si>
    <t>Hoblování hraněného řeziva ve staveništní dílně</t>
  </si>
  <si>
    <t>505553103</t>
  </si>
  <si>
    <t>Práce společné pro tesařské konstrukce hoblování hraněného řeziva přímo na staveništi</t>
  </si>
  <si>
    <t xml:space="preserve">"krokve"  0,8*17*2*0,12*0,16</t>
  </si>
  <si>
    <t>0,8*8*2*0,12*0,16</t>
  </si>
  <si>
    <t xml:space="preserve">"krokve pristavby"  1,2*2*3*0,12*0,18</t>
  </si>
  <si>
    <t>762332132</t>
  </si>
  <si>
    <t>Montáž vázaných kcí krovů pravidelných z hraněného řeziva průřezové plochy do 224 cm2</t>
  </si>
  <si>
    <t>-1880987667</t>
  </si>
  <si>
    <t>Montáž vázaných konstrukcí krovů střech pultových, sedlových, valbových, stanových čtvercového nebo obdélníkového půdorysu, z řeziva hraněného průřezové plochy přes 120 do 224 cm2</t>
  </si>
  <si>
    <t xml:space="preserve">"krokve"  6,4*17*2*0,3</t>
  </si>
  <si>
    <t>4,65*8*2*0,3</t>
  </si>
  <si>
    <t>"klestiny" 5*2*8</t>
  </si>
  <si>
    <t xml:space="preserve">"krokve pristavby"  5,2*2*3</t>
  </si>
  <si>
    <t>31</t>
  </si>
  <si>
    <t>762341210</t>
  </si>
  <si>
    <t>Montáž bednění střech rovných a šikmých sklonu do 60° z hrubých prken na sraz</t>
  </si>
  <si>
    <t>328803724</t>
  </si>
  <si>
    <t>Bednění a laťování montáž bednění střech rovných a šikmých sklonu do 60° s vyřezáním otvorů z prken hrubých na sraz tl. do 32 mm</t>
  </si>
  <si>
    <t>"VB sever, jih" (16,8*6,4*2)-(6,5*3,4*2)</t>
  </si>
  <si>
    <t>"VB vychod.zapaů" (3,35+3,8)*4,65*2</t>
  </si>
  <si>
    <t>"VB presahy okapy" -0,7*(4,6+4,5+4,6+4,5+1,5+1,5+2,2+2,2)</t>
  </si>
  <si>
    <t xml:space="preserve">"VB presahy stity"   -0,5*(6,4+6,4+6,4+6,4+4,65+4,65+4,65+4,65)</t>
  </si>
  <si>
    <t>762341660</t>
  </si>
  <si>
    <t>Montáž bednění štítových okapových presahu z palubek</t>
  </si>
  <si>
    <t>1745506961</t>
  </si>
  <si>
    <t>Bednění a laťování montáž bednění štítových okapových říms, krajnic, závětrných prken a žaluzií ve spádu nebo rovnoběžně s okapem z palubek</t>
  </si>
  <si>
    <t>"VB presahy okapy" 0,75*(4,6+4,5+4,6+4,5+1,5+1,5+2,2+2,2)</t>
  </si>
  <si>
    <t xml:space="preserve">"VB presahy stity"   0,6*(6,4+6,4+6,4+6,4+4,65+4,65+4,65+4,65)</t>
  </si>
  <si>
    <t xml:space="preserve">"pristavba okapy"  1,1*(12,4+7,4)</t>
  </si>
  <si>
    <t>"pristvaba stit" 0,5*5,1*2</t>
  </si>
  <si>
    <t>33</t>
  </si>
  <si>
    <t>762342214</t>
  </si>
  <si>
    <t>Montáž laťování na střechách jednoduchých sklonu do 60° osové vzdálenosti do 360 mm</t>
  </si>
  <si>
    <t>-165773761</t>
  </si>
  <si>
    <t>Bednění a laťování montáž laťování střech jednoduchých sklonu do 60° při osové vzdálenosti latí přes 150 do 360 mm</t>
  </si>
  <si>
    <t>"přístavba" (12,4*5,2*2)+(1,8*5,1)</t>
  </si>
  <si>
    <t>34</t>
  </si>
  <si>
    <t>762342441</t>
  </si>
  <si>
    <t>Montáž lišt trojúhelníkových nebo kontralatí na střechách sklonu do 60°</t>
  </si>
  <si>
    <t>-1866846187</t>
  </si>
  <si>
    <t>Bednění a laťování montáž lišt trojúhelníkových nebo kontralatí</t>
  </si>
  <si>
    <t>0,525</t>
  </si>
  <si>
    <t>35</t>
  </si>
  <si>
    <t>60514114</t>
  </si>
  <si>
    <t>řezivo jehličnaté lať impregnovaná dl 4 m</t>
  </si>
  <si>
    <t>530373393</t>
  </si>
  <si>
    <t>"kontralatě" 376*0,04*0,06*1,1</t>
  </si>
  <si>
    <t>"latě a 280mm" 376*4*1,1*0,04*0,06</t>
  </si>
  <si>
    <t>36</t>
  </si>
  <si>
    <t>60515111</t>
  </si>
  <si>
    <t>řezivo jehličnaté boční prkno 20-30mm</t>
  </si>
  <si>
    <t>2041040441</t>
  </si>
  <si>
    <t>197,3*0,025*1,1</t>
  </si>
  <si>
    <t>37</t>
  </si>
  <si>
    <t>60512125</t>
  </si>
  <si>
    <t>hranol stavební řezivo do dl 6m</t>
  </si>
  <si>
    <t>266103182</t>
  </si>
  <si>
    <t>198,8*0,12*0,18</t>
  </si>
  <si>
    <t>38</t>
  </si>
  <si>
    <t>762395000.1</t>
  </si>
  <si>
    <t>Spojovací prostředky pro montáž krovu, bednění, laťování, světlíky, klíny</t>
  </si>
  <si>
    <t>CS ÚRS 2017 01</t>
  </si>
  <si>
    <t>-808333661</t>
  </si>
  <si>
    <t>Spojovací prostředky krovů, bednění a laťování, nadstřešních konstrukcí svory, prkna, hřebíky, pásová ocel, vruty</t>
  </si>
  <si>
    <t>4,294</t>
  </si>
  <si>
    <t>39</t>
  </si>
  <si>
    <t>998762102</t>
  </si>
  <si>
    <t>Přesun hmot tonážní pro kce tesařské v objektech v do 12 m</t>
  </si>
  <si>
    <t>-2099197314</t>
  </si>
  <si>
    <t>Přesun hmot pro konstrukce tesařské stanovený z hmotnosti přesunovaného materiálu vodorovná dopravní vzdálenost do 50 m v objektech výšky přes 6 do 12 m</t>
  </si>
  <si>
    <t>763</t>
  </si>
  <si>
    <t>Konstrukce suché výstavby</t>
  </si>
  <si>
    <t>40</t>
  </si>
  <si>
    <t>763131533</t>
  </si>
  <si>
    <t>SDK podhled deska 1xDF 15 s izolací jednovrstvá spodní kce profil CD+UD EI 30</t>
  </si>
  <si>
    <t>822900509</t>
  </si>
  <si>
    <t xml:space="preserve">Podhled ze sádrokartonových desek  jednovrstvá zavěšená spodní konstrukce z ocelových profilů CD, UD jednoduše opláštěná deskou protipožární DF, tl. 15 mm, s izolací, EI 30</t>
  </si>
  <si>
    <t>"SDK podhled - požadavek odolnost REI 30 DP3"</t>
  </si>
  <si>
    <t>"rovny podhled" ( 18,5+18,6)+(5,5*9,4)</t>
  </si>
  <si>
    <t>"sikme casti" 4,15*2,15*4</t>
  </si>
  <si>
    <t>2,1*0,3*4</t>
  </si>
  <si>
    <t>-10,8</t>
  </si>
  <si>
    <t>41</t>
  </si>
  <si>
    <t>763131561</t>
  </si>
  <si>
    <t>SDK podhled desky 2xH2 12,5 bez izolace jednovrstvá spodní kce profil CD+UD EI 30</t>
  </si>
  <si>
    <t>206883789</t>
  </si>
  <si>
    <t xml:space="preserve">Podhled ze sádrokartonových desek  jednovrstvá zavěšená spodní konstrukce z ocelových profilů CD, UD dvojitě opláštěná deskami impregnovanými H2, tl. 2 x 12,5 mm, bez izolace, EI 30</t>
  </si>
  <si>
    <t>"1p09 " 3*3,6</t>
  </si>
  <si>
    <t>42</t>
  </si>
  <si>
    <t>28329012</t>
  </si>
  <si>
    <t>fólie PE vyztužená pro parotěsnou vrstvu (reakce na oheň - třída F) 140g/m2</t>
  </si>
  <si>
    <t>1237555520</t>
  </si>
  <si>
    <t>(116,2+10,8)*1,15</t>
  </si>
  <si>
    <t>43</t>
  </si>
  <si>
    <t>998763301</t>
  </si>
  <si>
    <t>Přesun hmot tonážní pro sádrokartonové konstrukce v objektech v do 6 m</t>
  </si>
  <si>
    <t>-487008907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</si>
  <si>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</si>
  <si>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764</t>
  </si>
  <si>
    <t>Konstrukce klempířské</t>
  </si>
  <si>
    <t>44</t>
  </si>
  <si>
    <t>R764111658</t>
  </si>
  <si>
    <t xml:space="preserve">Krytina střechy rovné z tabulí v imitaci falcované krytiny z Pz plechu s povrchovou úpravou sklonu do 60°  tl.0,63mm</t>
  </si>
  <si>
    <t>1567270413</t>
  </si>
  <si>
    <t>Krytina rovné z tabulí v imitaci falcované krytiny z pozinkovaného plechu s povrchovou úpravou s úpravou u okapů, prostupů a výčnělků, sklon střechy přes 30 do 60°
 tl.0,63mm</t>
  </si>
  <si>
    <t>45</t>
  </si>
  <si>
    <t>R764125358</t>
  </si>
  <si>
    <t>Montáž střešní stoupací plošiny délky do 400 mm pro plech.krytinu</t>
  </si>
  <si>
    <t>kus</t>
  </si>
  <si>
    <t>-1412469928</t>
  </si>
  <si>
    <t>Montáž střešní stoupací plošiny délky do 600 mm pro plech.krytinu</t>
  </si>
  <si>
    <t>"ozn 307" 9</t>
  </si>
  <si>
    <t>46</t>
  </si>
  <si>
    <t>R764203159</t>
  </si>
  <si>
    <t>Montáž sněhového zachytávače pro krytiny průběžného třítrubkového</t>
  </si>
  <si>
    <t>-9633295</t>
  </si>
  <si>
    <t>"305" (5+4,8+5+4,8+2,4+2,4+2,5+2,5+12,1+7,2)</t>
  </si>
  <si>
    <t>47</t>
  </si>
  <si>
    <t>R764211616</t>
  </si>
  <si>
    <t>Oplechování větraného hřebene s těsněním a perforovaným plechem z Pz s povrch úpravou rš 600 mm</t>
  </si>
  <si>
    <t>1243115655</t>
  </si>
  <si>
    <t>Oplechování střešních prvků z pozinkovaného plechu s povrchovou úpravou hřebene větraného s použitím hřebenového plechu s těsněním a perforovaným plechem rš 600 mm</t>
  </si>
  <si>
    <t>16,9+11,8</t>
  </si>
  <si>
    <t>48</t>
  </si>
  <si>
    <t>R764212403</t>
  </si>
  <si>
    <t>Oplechování štítu závětrnou lištou z Pz plechu rš 310 mm</t>
  </si>
  <si>
    <t>-1632860466</t>
  </si>
  <si>
    <t>Oplechování střešních prvků z pozinkovaného plechu štítu závětrnou lištou rš 310 mm</t>
  </si>
  <si>
    <t xml:space="preserve">"303"  59,1</t>
  </si>
  <si>
    <t>49</t>
  </si>
  <si>
    <t>R764213687</t>
  </si>
  <si>
    <t>Montáž střešní lávky do plech.krytiny</t>
  </si>
  <si>
    <t>bm</t>
  </si>
  <si>
    <t>490048887</t>
  </si>
  <si>
    <t>Oplechování střešních prvků z pozinkovaného plechu s povrchovou úpravou sněhový rozražeč</t>
  </si>
  <si>
    <t>"ozn 306" 12,2</t>
  </si>
  <si>
    <t>50</t>
  </si>
  <si>
    <t>764212606</t>
  </si>
  <si>
    <t>Oplechování úžlabí z Pz s povrchovou úpravou rš 500 mm</t>
  </si>
  <si>
    <t>46097868</t>
  </si>
  <si>
    <t>Oplechování střešních prvků z pozinkovaného plechu s povrchovou úpravou úžlabí rš 500 mm</t>
  </si>
  <si>
    <t>"304" 29,5</t>
  </si>
  <si>
    <t>51</t>
  </si>
  <si>
    <t>764311605</t>
  </si>
  <si>
    <t xml:space="preserve">Lemování rovných zdí střech s krytinou prejzovou nebo vlnitou  z Pz s povrchovou úpravou rš 400 mm</t>
  </si>
  <si>
    <t>-1445399631</t>
  </si>
  <si>
    <t>Lemování zdí z pozinkovaného plechu s povrchovou úpravou boční nebo horní rovné, střech s krytinou prejzovou nebo vlnitou rš 400 mm</t>
  </si>
  <si>
    <t xml:space="preserve">"302"  26,3</t>
  </si>
  <si>
    <t>52</t>
  </si>
  <si>
    <t>764316422</t>
  </si>
  <si>
    <t>Lemování ventilačních nástavců z Pz plechu na skládané krytině průměru do 100 mm</t>
  </si>
  <si>
    <t>455511600</t>
  </si>
  <si>
    <t>Lemování ventilačních nástavců z pozinkovaného plechu výšky do 1000 mm, se stříškou střech s krytinou skládanou mimo prejzovou nebo z plechu, průměru přes 75 do 100 mm</t>
  </si>
  <si>
    <t>53</t>
  </si>
  <si>
    <t>764316423</t>
  </si>
  <si>
    <t>Lemování ventilačních nástavců z Pz plechu na skládané krytině průměru do 150 mm</t>
  </si>
  <si>
    <t>-22851358</t>
  </si>
  <si>
    <t>Lemování ventilačních nástavců z pozinkovaného plechu výšky do 1000 mm, se stříškou střech s krytinou skládanou mimo prejzovou nebo z plechu, průměru přes 100 do 150 mm</t>
  </si>
  <si>
    <t>54</t>
  </si>
  <si>
    <t>764511602</t>
  </si>
  <si>
    <t xml:space="preserve">Žlab podokapní půlkruhový z Pz s povrchovou úpravou rš 330 mm   </t>
  </si>
  <si>
    <t>1974903898</t>
  </si>
  <si>
    <t>Žlab podokapní z pozinkovaného plechu s povrchovou úpravou včetně háků a čel půlkruhový rš 330 mm</t>
  </si>
  <si>
    <t>"300" 53,6</t>
  </si>
  <si>
    <t>55</t>
  </si>
  <si>
    <t>764518622</t>
  </si>
  <si>
    <t xml:space="preserve">Svody kruhové včetně objímek, kolen, odskoků z Pz s povrchovou úpravou průměru 100 mm  </t>
  </si>
  <si>
    <t>-1102916365</t>
  </si>
  <si>
    <t>Svod z pozinkovaného plechu s upraveným povrchem včetně objímek, kolen a odskoků kruhový, průměru 100 mm</t>
  </si>
  <si>
    <t>"301" 3,5</t>
  </si>
  <si>
    <t>5,7*4</t>
  </si>
  <si>
    <t>56</t>
  </si>
  <si>
    <t>766671008</t>
  </si>
  <si>
    <t>Montáž střešního okna do krytiny ploché 94 x 118 cm</t>
  </si>
  <si>
    <t>727443248</t>
  </si>
  <si>
    <t xml:space="preserve">Montáž střešních oken dřevěných nebo plastových  kyvných, výklopných/kyvných s okenním rámem a lemováním, s plisovaným límcem, s napojením na krytinu do krytiny ploché, rozměru 94 x 118 cm</t>
  </si>
  <si>
    <t>57</t>
  </si>
  <si>
    <t>R5924402892</t>
  </si>
  <si>
    <t xml:space="preserve">Lávka střešní system řeení - konzola, kolebka+ lavka š.25 cm vc.sroubu a kotveni </t>
  </si>
  <si>
    <t>-170123732</t>
  </si>
  <si>
    <t xml:space="preserve">Lávka střešní system řešení - konzola, kolebka+ lavka š.25 cm vc.sroubu a kotveni </t>
  </si>
  <si>
    <t xml:space="preserve">"ozn 306"  12,2</t>
  </si>
  <si>
    <t>58</t>
  </si>
  <si>
    <t>R5534464921</t>
  </si>
  <si>
    <t>tyč do sněhového zachytávače D 32mm Pz</t>
  </si>
  <si>
    <t>1861549596</t>
  </si>
  <si>
    <t>"305" (5+4,8+5+4,8+2,4+2,4+2,5+2,5+12,1+7,2)*3</t>
  </si>
  <si>
    <t>59</t>
  </si>
  <si>
    <t>55344662</t>
  </si>
  <si>
    <t>Konzola zachytávače sněhového pro falcované kryt. Pz</t>
  </si>
  <si>
    <t>1309477198</t>
  </si>
  <si>
    <t>zachytávač sněhový pro profilované falcované pásy D 22-35mm Pz</t>
  </si>
  <si>
    <t>60</t>
  </si>
  <si>
    <t>592444150</t>
  </si>
  <si>
    <t>komplet pro sanitární odvětr. DuroVent(Js100,125)</t>
  </si>
  <si>
    <t>sada</t>
  </si>
  <si>
    <t>-157584953</t>
  </si>
  <si>
    <t>komplet pro sanitární odvětrání-průchozí taška s napojovací trubkou (100,125mm), nástavec, kryt</t>
  </si>
  <si>
    <t>15486050</t>
  </si>
  <si>
    <t>těsnění spodní/horní plechové krytiny taškové</t>
  </si>
  <si>
    <t>-1776385548</t>
  </si>
  <si>
    <t>5,1*4</t>
  </si>
  <si>
    <t>1,8*4</t>
  </si>
  <si>
    <t>R591646228</t>
  </si>
  <si>
    <t>Výlez na střechu pro skladanou krytinu plech 650x1100mm</t>
  </si>
  <si>
    <t>-791730972</t>
  </si>
  <si>
    <t>výlez na střechu pro krytinu plechovou plast 650x1100mm</t>
  </si>
  <si>
    <t>"ozn 001" 1,000</t>
  </si>
  <si>
    <t>63</t>
  </si>
  <si>
    <t>55350113</t>
  </si>
  <si>
    <t>průchodka manžetová D 76-152mm</t>
  </si>
  <si>
    <t>-1356060655</t>
  </si>
  <si>
    <t>3+3</t>
  </si>
  <si>
    <t>64</t>
  </si>
  <si>
    <t>56231222</t>
  </si>
  <si>
    <t xml:space="preserve">souprava ventilační střešní PP DN 110  s manžetou PVC-P</t>
  </si>
  <si>
    <t>-1931421820</t>
  </si>
  <si>
    <t>65</t>
  </si>
  <si>
    <t>R592440282</t>
  </si>
  <si>
    <t>Schod stoupací šíře 410x250mm</t>
  </si>
  <si>
    <t>-1568938257</t>
  </si>
  <si>
    <t>66</t>
  </si>
  <si>
    <t>998764101</t>
  </si>
  <si>
    <t>Přesun hmot tonážní pro konstrukce klempířské v objektech v do 6 m</t>
  </si>
  <si>
    <t>-634548221</t>
  </si>
  <si>
    <t>Přesun hmot pro konstrukce klempířské stanovený z hmotnosti přesunovaného materiálu vodorovná dopravní vzdálenost do 50 m v objektech výšky do 6 m</t>
  </si>
  <si>
    <t>765</t>
  </si>
  <si>
    <t>Krytina skládaná</t>
  </si>
  <si>
    <t>67</t>
  </si>
  <si>
    <t>R765115254</t>
  </si>
  <si>
    <t>Montáž držáku antény pro keramickou krytinu</t>
  </si>
  <si>
    <t>1511371366</t>
  </si>
  <si>
    <t>Montáž střešních doplňků krytiny - držáku antény</t>
  </si>
  <si>
    <t>"ozn 202" 2</t>
  </si>
  <si>
    <t>68</t>
  </si>
  <si>
    <t>765115302</t>
  </si>
  <si>
    <t>Montáž střešního výlezu plochy jednotlivě přes 0,25 m2 pro keramickou krytinu</t>
  </si>
  <si>
    <t>-1541378860</t>
  </si>
  <si>
    <t xml:space="preserve">Montáž střešních doplňků krytiny keramické  střešního výlezu plochy jednotlivě přes 0,25 m2</t>
  </si>
  <si>
    <t>69</t>
  </si>
  <si>
    <t>765191013</t>
  </si>
  <si>
    <t>Montáž pojistné hydroizolační fólie kladené přes 20° volně na bednění nebo tepelnou izolaci</t>
  </si>
  <si>
    <t>1060825890</t>
  </si>
  <si>
    <t>Montáž pojistné hydroizolační fólie kladené ve sklonu přes 20 st. volně na bednění nebo tepelnou izolaci</t>
  </si>
  <si>
    <t>70</t>
  </si>
  <si>
    <t>R59560287</t>
  </si>
  <si>
    <t>Držák antény D 48mm pro rozteč krokví 500-950mm</t>
  </si>
  <si>
    <t>1839417688</t>
  </si>
  <si>
    <t xml:space="preserve">držák pro antény D 48mm rozteč krokví 500-950mm </t>
  </si>
  <si>
    <t xml:space="preserve">"ozn 202"  2</t>
  </si>
  <si>
    <t>71</t>
  </si>
  <si>
    <t>R59560247</t>
  </si>
  <si>
    <t>Výlez střešní univerzální 650/1100mm</t>
  </si>
  <si>
    <t>-68043386</t>
  </si>
  <si>
    <t>vikýř univerzální 450x730mm</t>
  </si>
  <si>
    <t>"ozn 201 " 1</t>
  </si>
  <si>
    <t>72</t>
  </si>
  <si>
    <t>63150818</t>
  </si>
  <si>
    <t>fólie kontaktní difuzně propustná pro doplňkovou hydroizolační vrstvu, jednovrstvá mikrovláknitá s reflexní a funkční vrstvou tl 175μm</t>
  </si>
  <si>
    <t>-787145953</t>
  </si>
  <si>
    <t>375*1,2</t>
  </si>
  <si>
    <t>73</t>
  </si>
  <si>
    <t>998765102</t>
  </si>
  <si>
    <t>Přesun hmot tonážní pro krytiny skládané v objektech v do 12 m</t>
  </si>
  <si>
    <t>-1233152671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</si>
  <si>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</si>
  <si>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</si>
  <si>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</si>
  <si>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74</t>
  </si>
  <si>
    <t>766231113</t>
  </si>
  <si>
    <t>Montáž sklápěcích půdních schodů</t>
  </si>
  <si>
    <t>661754198</t>
  </si>
  <si>
    <t xml:space="preserve">Montáž sklápěcich schodů  na půdu s vyřezáním otvoru a kompletizací</t>
  </si>
  <si>
    <t>75</t>
  </si>
  <si>
    <t>55347587</t>
  </si>
  <si>
    <t>schody skládací protipož.,mech. z Al profilů, El 15 EW 60 TI, pro výšku max. 280cm, 11 schodnic 110x70cm</t>
  </si>
  <si>
    <t>247342757</t>
  </si>
  <si>
    <t>"ozn 401 " 1</t>
  </si>
  <si>
    <t>76</t>
  </si>
  <si>
    <t>998766102</t>
  </si>
  <si>
    <t>Přesun hmot tonážní pro konstrukce truhlářské v objektech v do 12 m</t>
  </si>
  <si>
    <t>-1429499754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</si>
  <si>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</si>
  <si>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</si>
  <si>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</si>
  <si>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77</t>
  </si>
  <si>
    <t>767640221</t>
  </si>
  <si>
    <t>Montáž dveří ocelových vchodových dvoukřídlových bez nadsvětlíku</t>
  </si>
  <si>
    <t>1712242652</t>
  </si>
  <si>
    <t xml:space="preserve">Montáž dveří ocelových  vchodových dvoukřídlové bez nadsvětlíku</t>
  </si>
  <si>
    <t>78</t>
  </si>
  <si>
    <t>767881128</t>
  </si>
  <si>
    <t>Montáž bodů záchytného systému do dřevěných trámových konstrukcí sevřením, kotvením</t>
  </si>
  <si>
    <t>-1651692956</t>
  </si>
  <si>
    <t>Montáž záchytného systému proti pádu bodů samostatných nebo v systému s poddajným kotvícím vedením do dřevěných trámových konstrukcí sevřením, kotvení svrchní, objímkou</t>
  </si>
  <si>
    <t>"U1" 18</t>
  </si>
  <si>
    <t>79</t>
  </si>
  <si>
    <t>767995113</t>
  </si>
  <si>
    <t>Montáž atypických zámečnických konstrukcí hmotnosti do 20 kg</t>
  </si>
  <si>
    <t>kg</t>
  </si>
  <si>
    <t>983701872</t>
  </si>
  <si>
    <t xml:space="preserve">Montáž ostatních atypických zámečnických konstrukcí  hmotnosti přes 10 do 20 kg</t>
  </si>
  <si>
    <t>12*2</t>
  </si>
  <si>
    <t>80</t>
  </si>
  <si>
    <t>R553411638</t>
  </si>
  <si>
    <t>Dveře ocelové exteriérové nezateplené 2křídlé 2000x2000mm</t>
  </si>
  <si>
    <t>1221269701</t>
  </si>
  <si>
    <t>"ozn 203" 1</t>
  </si>
  <si>
    <t>81</t>
  </si>
  <si>
    <t>70921375</t>
  </si>
  <si>
    <t>kotvicí bod pro dřevěné nosníky pomocí dvou závitových tyčí do předvrtaných otvorů dl 300mm</t>
  </si>
  <si>
    <t>-109176931</t>
  </si>
  <si>
    <t>P</t>
  </si>
  <si>
    <t>Poznámka k položce:_x000d_
pro dřevěné nosníky min 100x20mm</t>
  </si>
  <si>
    <t>82</t>
  </si>
  <si>
    <t>709213845</t>
  </si>
  <si>
    <t xml:space="preserve">Stožár pro antenu vč.kotev do krovu tr.D50  povrch-žár.zink.</t>
  </si>
  <si>
    <t>1482158222</t>
  </si>
  <si>
    <t xml:space="preserve">Stožár pro antenu vč.kotev do krovu tr.D50  povrch-žár.zink.
ozn 202</t>
  </si>
  <si>
    <t>"202" 2</t>
  </si>
  <si>
    <t>83</t>
  </si>
  <si>
    <t>998767102</t>
  </si>
  <si>
    <t>Přesun hmot tonážní pro zámečnické konstrukce v objektech v do 12 m</t>
  </si>
  <si>
    <t>845959107</t>
  </si>
  <si>
    <t xml:space="preserve">Přesun hmot pro zámečnické konstrukce  stanovený z hmotnosti přesunovaného materiálu vodorovná dopravní vzdálenost do 50 m v objektech výšky přes 6 do 12 m</t>
  </si>
  <si>
    <t>781</t>
  </si>
  <si>
    <t>Dokončovací práce - obklady keramické</t>
  </si>
  <si>
    <t>84</t>
  </si>
  <si>
    <t>781474115</t>
  </si>
  <si>
    <t>Montáž obkladů vnitřních keramických hladkých do 25 ks/m2 lepených flexibilním lepidlem</t>
  </si>
  <si>
    <t>-2067952502</t>
  </si>
  <si>
    <t>Montáž obkladů vnitřních stěn z dlaždic keramických lepených flexibilním lepidlem maloformátových hladkých přes 22 do 25 ks/m2</t>
  </si>
  <si>
    <t>"1P09" ( 1,8*1,3)+(3,55*2)</t>
  </si>
  <si>
    <t>"1P05" 1,5*(2+0,8)</t>
  </si>
  <si>
    <t>85</t>
  </si>
  <si>
    <t>59761040</t>
  </si>
  <si>
    <t>obklad keramický hladký přes 19 do 22ks/m2</t>
  </si>
  <si>
    <t>1627949419</t>
  </si>
  <si>
    <t>13,64*1,1</t>
  </si>
  <si>
    <t>86</t>
  </si>
  <si>
    <t>998781101</t>
  </si>
  <si>
    <t>Přesun hmot tonážní pro obklady keramické v objektech v do 6 m</t>
  </si>
  <si>
    <t>-1712933206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</si>
  <si>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</si>
  <si>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</si>
  <si>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</si>
  <si>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87</t>
  </si>
  <si>
    <t>783201201</t>
  </si>
  <si>
    <t>Obroušení tesařských konstrukcí před provedením nátěru</t>
  </si>
  <si>
    <t>827028175</t>
  </si>
  <si>
    <t>Příprava podkladu tesařských konstrukcí před provedením nátěru broušení</t>
  </si>
  <si>
    <t xml:space="preserve">"krokve"  6*17*2*(0,12+0,16+0,12+0,16)*0,7</t>
  </si>
  <si>
    <t>4,5*8*2*(0,12+0,12+0,16+0,16)*0,7</t>
  </si>
  <si>
    <t>"klestiny" 5*2*8*(0,08+0,08+0,16+0,16)*0,7</t>
  </si>
  <si>
    <t>"priostavba" 5,2*2*13*(0,12+0,12+0,18+0,18)*0,7</t>
  </si>
  <si>
    <t>"klest+sl" (5,2*8*0,58)+(2*0,56*8)</t>
  </si>
  <si>
    <t>"pristavba - jih.sever" 11,4*2,4*2</t>
  </si>
  <si>
    <t>88</t>
  </si>
  <si>
    <t>783213011</t>
  </si>
  <si>
    <t>Napouštěcí jednonásobný syntetický biocidní nátěr tesařských prvků nezabudovaných do konstrukce</t>
  </si>
  <si>
    <t>1050441881</t>
  </si>
  <si>
    <t>Napouštěcí nátěr tesařských prvků proti dřevokazným houbám, hmyzu a plísním nezabudovaných do konstrukce jednonásobný syntetický</t>
  </si>
  <si>
    <t xml:space="preserve">"krokve"  6*17*2*(0,24+0,32)</t>
  </si>
  <si>
    <t>4,5*8*2*0,56</t>
  </si>
  <si>
    <t>"klestiny" 5*2*8*0,48</t>
  </si>
  <si>
    <t>"priostavba" (5,2*2*13*0,56)+(7*0,08*0,56*8)</t>
  </si>
  <si>
    <t>"prkna" 197,3*2</t>
  </si>
  <si>
    <t>89</t>
  </si>
  <si>
    <t>783263101</t>
  </si>
  <si>
    <t>Napouštěcí jednonásobný olejový nátěr tesařských konstrukcí zabudovaných do konstrukce</t>
  </si>
  <si>
    <t>68369480</t>
  </si>
  <si>
    <t>Napouštěcí nátěr tesařských konstrukcí zabudovaných do konstrukce jednonásobný olejový</t>
  </si>
  <si>
    <t>"palubky" 72,6</t>
  </si>
  <si>
    <t>"tramy zhlavi" 1*(0,12+0,12+0,18+0,18)*(6+6+6+6+3+3+3+3+13+13)</t>
  </si>
  <si>
    <t>90</t>
  </si>
  <si>
    <t>783317101</t>
  </si>
  <si>
    <t>Krycí nátěr (email) zámečnických konstrukcí jednonásobný syntetický standardní</t>
  </si>
  <si>
    <t>1037100455</t>
  </si>
  <si>
    <t>"zarubne" 0,2*(0,8+2+2)*8</t>
  </si>
  <si>
    <t>784</t>
  </si>
  <si>
    <t>Dokončovací práce - malby a tapety</t>
  </si>
  <si>
    <t>91</t>
  </si>
  <si>
    <t>784181101</t>
  </si>
  <si>
    <t>Základní akrylátová jednonásobná penetrace podkladu v místnostech výšky do 3,80m</t>
  </si>
  <si>
    <t>-1864428801</t>
  </si>
  <si>
    <t>Penetrace podkladu jednonásobná základní akrylátová v místnostech výšky do 3,80 m</t>
  </si>
  <si>
    <t>"steny" 342,3</t>
  </si>
  <si>
    <t>"stropy SDK" 116,2+10,8</t>
  </si>
  <si>
    <t>92</t>
  </si>
  <si>
    <t>784321031</t>
  </si>
  <si>
    <t>Dvojnásobné silikátové bílé malby v místnosti výšky do 3,80 m</t>
  </si>
  <si>
    <t>1058257851</t>
  </si>
  <si>
    <t>Malby silikátové dvojnásobné, bílé v místnostech výšky do 3,80 m</t>
  </si>
  <si>
    <t>469,3</t>
  </si>
  <si>
    <t>02 - Bourací práce</t>
  </si>
  <si>
    <t>HSV - Práce a dodávky HSV</t>
  </si>
  <si>
    <t xml:space="preserve">    95 - Dokončovací konstrukce na pozemních stavbách</t>
  </si>
  <si>
    <t xml:space="preserve">    997 - Přesun sutě</t>
  </si>
  <si>
    <t>Práce a dodávky HSV</t>
  </si>
  <si>
    <t>762331812</t>
  </si>
  <si>
    <t>Demontáž vázaných kcí krovů z hranolů průřezové plochy do 224 cm2</t>
  </si>
  <si>
    <t>1619575939</t>
  </si>
  <si>
    <t>Demontáž vázaných konstrukcí krovů sklonu do 60 st. z hranolů, hranolků, fošen, průřezové plochy přes 120 do 224 cm2</t>
  </si>
  <si>
    <t>762341811</t>
  </si>
  <si>
    <t>Demontáž bednění střech z prken</t>
  </si>
  <si>
    <t>-1536039164</t>
  </si>
  <si>
    <t>Demontáž bednění a laťování bednění střech rovných, obloukových, sklonu do 60 st. se všemi nadstřešními konstrukcemi z prken hrubých, hoblovaných tl. do 32 mm</t>
  </si>
  <si>
    <t>762342812</t>
  </si>
  <si>
    <t>Demontáž laťování střech z latí osové vzdálenosti do 0,50 m</t>
  </si>
  <si>
    <t>-972820796</t>
  </si>
  <si>
    <t xml:space="preserve">Demontáž bednění a laťování  laťování střech sklonu do 60° se všemi nadstřešními konstrukcemi, z latí průřezové plochy do 25 cm2 při osové vzdálenosti přes 0,22 do 0,50 m</t>
  </si>
  <si>
    <t>"přístavba" (12,4*5,2*2)</t>
  </si>
  <si>
    <t>762841812</t>
  </si>
  <si>
    <t>Demontáž podbíjení obkladů stropů a střech sklonu do 60° z hrubých prken s omítkou - stáv.podhled s omítkou</t>
  </si>
  <si>
    <t>-1963123665</t>
  </si>
  <si>
    <t>Demontáž podbíjení obkladů stropů a střech sklonu do 60 st. z hrubých prken tl. do 35 mm s omítkou</t>
  </si>
  <si>
    <t>"stropy v byte" 2,2*4,15*2*2</t>
  </si>
  <si>
    <t>4,5*4,15*2</t>
  </si>
  <si>
    <t>4,5*5,45</t>
  </si>
  <si>
    <t>(2,25+2,65)*(1,15+3,65+1,15)</t>
  </si>
  <si>
    <t>764001821</t>
  </si>
  <si>
    <t>Demontáž krytiny ze svitků nebo tabulí do suti</t>
  </si>
  <si>
    <t>94469740</t>
  </si>
  <si>
    <t>Demontáž klempířských konstrukcí krytiny ze svitků nebo tabulí do suti</t>
  </si>
  <si>
    <t>"krytina pristavek " 2,95*5,1*1</t>
  </si>
  <si>
    <t>"valba pristavby" 1*1*0,5*2</t>
  </si>
  <si>
    <t>764001891</t>
  </si>
  <si>
    <t>Demontáž úžlabí do suti</t>
  </si>
  <si>
    <t>-1328991650</t>
  </si>
  <si>
    <t>Demontáž klempířských konstrukcí oplechování úžlabí do suti</t>
  </si>
  <si>
    <t>6,5*4</t>
  </si>
  <si>
    <t>764002801</t>
  </si>
  <si>
    <t>Demontáž závětrné lišty do suti</t>
  </si>
  <si>
    <t>1314625273</t>
  </si>
  <si>
    <t>Demontáž klempířských konstrukcí závětrné lišty do suti</t>
  </si>
  <si>
    <t>6,4*4</t>
  </si>
  <si>
    <t>4,65*4</t>
  </si>
  <si>
    <t>5,2*2</t>
  </si>
  <si>
    <t>764002812</t>
  </si>
  <si>
    <t>Demontáž okapového plechu do suti v krytině skládané</t>
  </si>
  <si>
    <t>1403748107</t>
  </si>
  <si>
    <t>Demontáž klempířských konstrukcí okapového plechu do suti, v krytině skládané</t>
  </si>
  <si>
    <t>(5,2+5,2)*2</t>
  </si>
  <si>
    <t>2,05*4</t>
  </si>
  <si>
    <t>764002871</t>
  </si>
  <si>
    <t>Demontáž lemování zdí do suti</t>
  </si>
  <si>
    <t>1064420312</t>
  </si>
  <si>
    <t>Demontáž klempířských konstrukcí lemování zdí do suti</t>
  </si>
  <si>
    <t>"KOMINY" 1,25+0,7+0,7+1,25+0,9+0,9+0,7+0,7</t>
  </si>
  <si>
    <t>"stena u vikyru" 2,8*4</t>
  </si>
  <si>
    <t xml:space="preserve">"pristavba"  5,2*2</t>
  </si>
  <si>
    <t>764003801</t>
  </si>
  <si>
    <t>Demontáž lemování trub, konzol, držáků, ventilačních nástavců a jiných kusových prvků do suti</t>
  </si>
  <si>
    <t>-315778932</t>
  </si>
  <si>
    <t>Demontáž klempířských konstrukcí lemování trub, konzol, držáků, ventilačních nástavců a ostatních kusových prvků do suti</t>
  </si>
  <si>
    <t>764004801</t>
  </si>
  <si>
    <t>Demontáž podokapního žlabu do suti</t>
  </si>
  <si>
    <t>2688108</t>
  </si>
  <si>
    <t>Demontáž klempířských konstrukcí žlabu podokapního do suti</t>
  </si>
  <si>
    <t>2*4</t>
  </si>
  <si>
    <t>764004861</t>
  </si>
  <si>
    <t>Demontáž svodu do suti</t>
  </si>
  <si>
    <t>-1983538415</t>
  </si>
  <si>
    <t>Demontáž klempířských konstrukcí svodu do suti</t>
  </si>
  <si>
    <t>2,3*2</t>
  </si>
  <si>
    <t>765111801</t>
  </si>
  <si>
    <t>Demontáž krytiny keramické drážkové sklonu do 30° na sucho do suti</t>
  </si>
  <si>
    <t>-464964512</t>
  </si>
  <si>
    <t xml:space="preserve">Demontáž krytiny keramické  drážkové, sklonu do 30° na sucho do suti</t>
  </si>
  <si>
    <t>"pristavek " 12,4*5,2*2</t>
  </si>
  <si>
    <t>765111831</t>
  </si>
  <si>
    <t>Příplatek k demontáži krytiny keramické hladké do suti za sklon přes 30°</t>
  </si>
  <si>
    <t>-1283744448</t>
  </si>
  <si>
    <t xml:space="preserve">Demontáž krytiny keramické  Příplatek k cenám za sklon přes 30° do suti</t>
  </si>
  <si>
    <t>765111865</t>
  </si>
  <si>
    <t>Demontáž krytiny keramické hřebenů a nároží sklonu do 30° se zvětralou maltou do suti</t>
  </si>
  <si>
    <t>-363790809</t>
  </si>
  <si>
    <t xml:space="preserve">Demontáž krytiny keramické  hřebenů a nároží, sklonu do 30° z hřebenáčů se zvětralou maltou do suti</t>
  </si>
  <si>
    <t>12,4-1</t>
  </si>
  <si>
    <t>765131803</t>
  </si>
  <si>
    <t>Demontáž azbestocementové skládané krytiny sklonu do 30° do suti</t>
  </si>
  <si>
    <t>1675343110</t>
  </si>
  <si>
    <t>Demontáž azbestocementové krytiny skládané sklonu do 30° do suti</t>
  </si>
  <si>
    <t>"sever, jih" 6,4*16,9*2</t>
  </si>
  <si>
    <t>-3,2*6,6*2</t>
  </si>
  <si>
    <t xml:space="preserve">"vychod, zapad"  4,65*3,7*2*2</t>
  </si>
  <si>
    <t>765131823</t>
  </si>
  <si>
    <t>Demontáž hřebene nebo nároží z hřebenáčů azbestocementové skládané krytiny sklonu do 30° do suti</t>
  </si>
  <si>
    <t>-244384836</t>
  </si>
  <si>
    <t>Demontáž azbestocementové krytiny skládané sklonu do 30° hřebene nebo nároží z hřebenáčů do suti</t>
  </si>
  <si>
    <t>16,8+11,9</t>
  </si>
  <si>
    <t>765131843</t>
  </si>
  <si>
    <t>Příplatek k cenám demontáže skládané azbestocementové krytiny za sklon přes 30°</t>
  </si>
  <si>
    <t>204986908</t>
  </si>
  <si>
    <t>Demontáž azbestocementové krytiny skládané Příplatek k cenám za sklon přes 30° demontáže krytiny</t>
  </si>
  <si>
    <t>242,91</t>
  </si>
  <si>
    <t>765131853</t>
  </si>
  <si>
    <t>Příplatek k cenám demontáže hřebene nebo nároží skládané azbestocementové krytiny za sklon přes 30°</t>
  </si>
  <si>
    <t>-442250747</t>
  </si>
  <si>
    <t>Demontáž azbestocementové krytiny skládané Příplatek k cenám za sklon přes 30° demontáže hřebene nebo nároží</t>
  </si>
  <si>
    <t>28,9</t>
  </si>
  <si>
    <t>767851803</t>
  </si>
  <si>
    <t>Demontáž komínových lávek - celé komínové lávky</t>
  </si>
  <si>
    <t>-583602153</t>
  </si>
  <si>
    <t>Demontáž komínových lávek kompletní celé lávky</t>
  </si>
  <si>
    <t>8,3+6</t>
  </si>
  <si>
    <t>781471810</t>
  </si>
  <si>
    <t>Demontáž obkladů z obkladaček keramických kladených do malty</t>
  </si>
  <si>
    <t>1993610356</t>
  </si>
  <si>
    <t>Demontáž obkladů z dlaždic keramických kladených do malty</t>
  </si>
  <si>
    <t>1,3*(1+2,4)</t>
  </si>
  <si>
    <t>962032231</t>
  </si>
  <si>
    <t>Bourání zdiva z cihel pálených nebo vápenopískových na MV nebo MVC přes 1 m3</t>
  </si>
  <si>
    <t>1983952776</t>
  </si>
  <si>
    <t xml:space="preserve">Bourání zdiva nadzákladového z cihel nebo tvárnic  z cihel pálených nebo vápenopískových, na maltu vápennou nebo vápenocementovou, objemu přes 1 m3</t>
  </si>
  <si>
    <t>2,55*0,3*3,15</t>
  </si>
  <si>
    <t>965046111</t>
  </si>
  <si>
    <t>Broušení stávajících betonových podlah úběr do 3 mm</t>
  </si>
  <si>
    <t>-1345672261</t>
  </si>
  <si>
    <t>"1P09" 3*3,6</t>
  </si>
  <si>
    <t>975022241</t>
  </si>
  <si>
    <t>Podchycení nadzákladového zdiva tl do 450 mm dřevěnou výztuhou v do 3 m dl podchycení do 3 m</t>
  </si>
  <si>
    <t>-1549141821</t>
  </si>
  <si>
    <t xml:space="preserve">Podchycení nadzákladového zdiva dřevěnou výztuhou  v. podchycení do 3 m, při tl. zdiva do 450 mm a délce podchycení do 3 m</t>
  </si>
  <si>
    <t>975073121</t>
  </si>
  <si>
    <t>Jednostranné podchycení střešních vazníků v do 3,5 m pro zatížení do 1500 kg/m</t>
  </si>
  <si>
    <t>-755226498</t>
  </si>
  <si>
    <t xml:space="preserve">Jednostranné podchycení střešních vazníků dřevěnou výztuhou  v. podchycení do 3,5 m a při zatížení hmotností přes 1000 do 1500 kg/m</t>
  </si>
  <si>
    <t>978013141</t>
  </si>
  <si>
    <t>Otlučení (osekání) vnitřní vápenné nebo vápenocementové omítky stěn v rozsahu do 30 %</t>
  </si>
  <si>
    <t>-1199518788</t>
  </si>
  <si>
    <t>Otlučení vápenných nebo vápenocementových omítek vnitřních ploch stěn s vyškrabáním spar, s očištěním zdiva, v rozsahu přes 10 do 30 %</t>
  </si>
  <si>
    <t>2,75*(9+8,4+9+8,3+11,1+4,6+4,6+6+3,6+3,6+4,9+4,9+11,1+8,3+8,3)</t>
  </si>
  <si>
    <t>2*(4+4,15)*3</t>
  </si>
  <si>
    <t>978036151</t>
  </si>
  <si>
    <t>Otlučení cementových omítek vnějších ploch rozsahu do 40 %</t>
  </si>
  <si>
    <t>1959089832</t>
  </si>
  <si>
    <t>Otlučení cementových omítek vnějších ploch s vyškrabáním spar zdiva a s očištěním povrchu, v rozsahu přes 30 do 40 %</t>
  </si>
  <si>
    <t>"pod okapy" 0,3*(4,6+4,4+0,5+0,5)*2</t>
  </si>
  <si>
    <t>"stity" 0,3*5,7*2*2</t>
  </si>
  <si>
    <t>0,3*4*2*2</t>
  </si>
  <si>
    <t>978036191</t>
  </si>
  <si>
    <t>Otlučení (osekání) cementových omítek vnějších ploch v rozsahu do 100 %</t>
  </si>
  <si>
    <t>-298221309</t>
  </si>
  <si>
    <t>Otlučení cementových omítek vnějších ploch s vyškrabáním spar zdiva a s očištěním povrchu, v rozsahu přes 80 do 100 %</t>
  </si>
  <si>
    <t xml:space="preserve">"stitova stena skladu "  7*3,15*2</t>
  </si>
  <si>
    <t>-2,1*2*2</t>
  </si>
  <si>
    <t>95</t>
  </si>
  <si>
    <t>Dokončovací konstrukce na pozemních stavbách</t>
  </si>
  <si>
    <t>958410148</t>
  </si>
  <si>
    <t>Pomocna opatreni pro likvidaci azbestu - kontejner zaplachtovani, měření prašnosti, šatny</t>
  </si>
  <si>
    <t>soubor</t>
  </si>
  <si>
    <t>1708359568</t>
  </si>
  <si>
    <t>997</t>
  </si>
  <si>
    <t>Přesun sutě</t>
  </si>
  <si>
    <t>997006512</t>
  </si>
  <si>
    <t>Vodorovné doprava suti s naložením a složením na skládku do 1 km</t>
  </si>
  <si>
    <t>-1249986706</t>
  </si>
  <si>
    <t>Vodorovná doprava suti na skládku s naložením na dopravní prostředek a složením přes 100 m do 1 km</t>
  </si>
  <si>
    <t>997006519</t>
  </si>
  <si>
    <t>Příplatek k vodorovnému přemístění suti na skládku ZKD 1 km přes 1 km</t>
  </si>
  <si>
    <t>-1097211982</t>
  </si>
  <si>
    <t>Vodorovná doprava suti na skládku s naložením na dopravní prostředek a složením Příplatek k ceně za každý další i započatý 1 km</t>
  </si>
  <si>
    <t>37,895*19 'Přepočtené koeficientem množství</t>
  </si>
  <si>
    <t>997013112</t>
  </si>
  <si>
    <t>Vnitrostaveništní doprava suti a vybouraných hmot pro budovy v do 9 m s použitím mechanizace</t>
  </si>
  <si>
    <t>-1122922199</t>
  </si>
  <si>
    <t>Vnitrostaveništní doprava suti a vybouraných hmot vodorovně do 50 m svisle s použitím mechanizace pro budovy a haly výšky přes 6 do 9 m</t>
  </si>
  <si>
    <t>997013804</t>
  </si>
  <si>
    <t>Poplatek za uložení na skládce (skládkovné) stavebního odpadu ze skla kód odpadu 17 02 02</t>
  </si>
  <si>
    <t>1658317089</t>
  </si>
  <si>
    <t>Poplatek za uložení stavebního odpadu na skládce (skládkovné) ze skla zatříděného do Katalogu odpadů pod kódem 17 02 02</t>
  </si>
  <si>
    <t>38,794-4,452</t>
  </si>
  <si>
    <t>997013821</t>
  </si>
  <si>
    <t>Poplatek za uložení na skládce (skládkovné) stavebního odpadu s obsahem azbestu kód odpadu 17 06 05</t>
  </si>
  <si>
    <t>548161154</t>
  </si>
  <si>
    <t>Poplatek za uložení stavebního odpadu na skládce (skládkovné) ze stavebních materiálů obsahujících azbest zatříděných do Katalogu odpadů pod kódem 17 06 05</t>
  </si>
  <si>
    <t>4,452</t>
  </si>
  <si>
    <t>03 - Elektroinstalace</t>
  </si>
  <si>
    <t>PSV - Práce a dodávky PSV</t>
  </si>
  <si>
    <t xml:space="preserve">    740 - Elektromontáže - zkoušky a revize</t>
  </si>
  <si>
    <t xml:space="preserve">    741 - Elektroinstalace - silnoproud</t>
  </si>
  <si>
    <t>HZS - Hodinové zúčtovací sazby</t>
  </si>
  <si>
    <t>973031324</t>
  </si>
  <si>
    <t>Vysekání kapes ve zdivu cihelném na MV nebo MVC pl do 0,10 m2 hl do 150 mm</t>
  </si>
  <si>
    <t>506982630</t>
  </si>
  <si>
    <t xml:space="preserve">Vysekání výklenků nebo kapes ve zdivu z cihel  na maltu vápennou nebo vápenocementovou kapes, plochy do 0,10 m2, hl. do 150 mm</t>
  </si>
  <si>
    <t>974031153</t>
  </si>
  <si>
    <t>Vysekání rýh ve zdivu cihelném hl do 100 mm š do 100 mm</t>
  </si>
  <si>
    <t>1375724243</t>
  </si>
  <si>
    <t xml:space="preserve">Vysekání rýh ve zdivu cihelném na maltu vápennou nebo vápenocementovou  do hl. 100 mm a šířky do 100 mm</t>
  </si>
  <si>
    <t>228</t>
  </si>
  <si>
    <t>58541233</t>
  </si>
  <si>
    <t>pojivo sádrové normálně tuhnoucí pro instalace</t>
  </si>
  <si>
    <t>1608757605</t>
  </si>
  <si>
    <t>0,15</t>
  </si>
  <si>
    <t>Práce a dodávky PSV</t>
  </si>
  <si>
    <t>740</t>
  </si>
  <si>
    <t>Elektromontáže - zkoušky a revize</t>
  </si>
  <si>
    <t>741810002</t>
  </si>
  <si>
    <t>Celková prohlídka elektrického rozvodu a zařízení do 500 000,- Kč</t>
  </si>
  <si>
    <t>-141465269</t>
  </si>
  <si>
    <t xml:space="preserve">Zkoušky a prohlídky elektrických rozvodů a zařízení celková prohlídka a vyhotovení revizní zprávy pro objem montážních prací přes 100 do 500 tis. Kč
revize - elektroinstalace,  hromosvod </t>
  </si>
  <si>
    <t xml:space="preserve">"revize - elektroinstalace  bytu "1</t>
  </si>
  <si>
    <t>"revize - hromosvod dle požadavku správce "1</t>
  </si>
  <si>
    <t>747301</t>
  </si>
  <si>
    <t xml:space="preserve">Provedení prohlídky a zkoušky osobou, vydání průkazu způsobilosti </t>
  </si>
  <si>
    <t>KUS</t>
  </si>
  <si>
    <t>-1687315916</t>
  </si>
  <si>
    <t>Provedení prohlídky a zkoušky osobou, vydání průkazu způsobilosti 
elektroinstalace, hromosvod</t>
  </si>
  <si>
    <t xml:space="preserve">Poznámka k položce:_x000d_
Vydání průkazu způsobilosti_x000d_
1. Položka obsahuje:  – cenu za vyhotovení dokladu právnickou osobou o silnoproudých zařízeních a vydání průkazu způsobilosti 2. Položka neobsahuje:  X 3. Způsob měření: Udává se počet kusů kompletní konstrukce nebo práce.</t>
  </si>
  <si>
    <t xml:space="preserve">" elektroinstalace  bytu "1</t>
  </si>
  <si>
    <t>" hromosvod dle požadavku "1</t>
  </si>
  <si>
    <t>741</t>
  </si>
  <si>
    <t>Elektroinstalace - silnoproud</t>
  </si>
  <si>
    <t>210 01-0301R</t>
  </si>
  <si>
    <t>Krabice přístrojová KP 68, KZ 3, bez zapojení vč.dodávky KP 68/2, KU 1901+2xšroub</t>
  </si>
  <si>
    <t>2049797730</t>
  </si>
  <si>
    <t>210 01-0321R</t>
  </si>
  <si>
    <t>Krabice odbočná KR 68, se zapojením-kruhová vč.dodávky krabice 1903+svork+víčko</t>
  </si>
  <si>
    <t>-800636136</t>
  </si>
  <si>
    <t>210 11-0001R</t>
  </si>
  <si>
    <t>Spínač nástěnný jednopól.- řaz. 1, obyč.prostředí včetně dodávky spínače</t>
  </si>
  <si>
    <t>1589520173</t>
  </si>
  <si>
    <t>210 11-0003R</t>
  </si>
  <si>
    <t>Spínač nástěnný seriový - řaz. 5, obyč.prostředí včetně dodávky spínače</t>
  </si>
  <si>
    <t>-320321926</t>
  </si>
  <si>
    <t>210 11-0004R</t>
  </si>
  <si>
    <t>Spínač nástěnný střídavý - řaz. 6, obyč.prostředí včetně dodávky spínače</t>
  </si>
  <si>
    <t>-1717370156</t>
  </si>
  <si>
    <t>210 11-0005R</t>
  </si>
  <si>
    <t>Spínač nástěnný křížový - řaz. 7, obyč.prostředí včetně dodávky spínače</t>
  </si>
  <si>
    <t>-1299673370</t>
  </si>
  <si>
    <t>210 11-0082R</t>
  </si>
  <si>
    <t>Spínač speciální sporákový 39563 - 23 C včetně dodávky spor.příp.</t>
  </si>
  <si>
    <t>-1617184857</t>
  </si>
  <si>
    <t>210 11-1011R</t>
  </si>
  <si>
    <t>Zásuvka domovní zapuštěná - provedení 2P+Z včetně dodávky zásuvky</t>
  </si>
  <si>
    <t>-1104268948</t>
  </si>
  <si>
    <t>210 22-0321R</t>
  </si>
  <si>
    <t>Svorka na potrubí Bernard, včetně Cu pásku včetně dodávky svorky + Cu pásku</t>
  </si>
  <si>
    <t>1511772290</t>
  </si>
  <si>
    <t>210 22-0452R</t>
  </si>
  <si>
    <t>Ochranné spoj. v prádel.,koupel.,Cu4-16 mm2 pevně včetně dodávky CY 16</t>
  </si>
  <si>
    <t>-1296691690</t>
  </si>
  <si>
    <t>210 80-0101R</t>
  </si>
  <si>
    <t>Kabel CYKY 750 V 2x1,5 mm2 uložený pod omítkou včetně dodávky kabelu 2Ax1,5</t>
  </si>
  <si>
    <t>935488354</t>
  </si>
  <si>
    <t>210 80-01051R</t>
  </si>
  <si>
    <t>Kabel CYKY 750 V 3x1,5 mm2 uložený pod omítkou včetně dodávky kabelu 3Cx1,5</t>
  </si>
  <si>
    <t>-444185050</t>
  </si>
  <si>
    <t>204</t>
  </si>
  <si>
    <t>210 80-0105R</t>
  </si>
  <si>
    <t>Kabel CYKY 750 V 3x1,5 mm2 uložený pod omítkou včetně dodávky kabelu 3Ax1,5</t>
  </si>
  <si>
    <t>1494961583</t>
  </si>
  <si>
    <t>210 80-0106R</t>
  </si>
  <si>
    <t>Kabel CYKY 750 V 3x2,5 mm2 uložený pod omítkou včetně dodávky kabelu 3Cx2,5</t>
  </si>
  <si>
    <t>1484351003</t>
  </si>
  <si>
    <t>210 80-0113R</t>
  </si>
  <si>
    <t>Kabel CYKY 750 V 4x10 mm2 uložený pod omítkou včetně dodávky kabelu 4Bx10</t>
  </si>
  <si>
    <t>765505409</t>
  </si>
  <si>
    <t>210 80-0117R</t>
  </si>
  <si>
    <t>Kabel CYKY 750 V 5x4 mm2 uložený pod omítkou včetně dodávky kabelu 5Cx4</t>
  </si>
  <si>
    <t>1077847058</t>
  </si>
  <si>
    <t>210 80-0604R</t>
  </si>
  <si>
    <t>Vodič nn a vn CYA 2,5 mm2 uložený pod.omít. včetně dodávky vodiče CYA 2,5</t>
  </si>
  <si>
    <t>1960976433</t>
  </si>
  <si>
    <t>357210104R</t>
  </si>
  <si>
    <t>Rozváděč R1 zapojení dle výkresu č. D.2.2.a.6-02</t>
  </si>
  <si>
    <t>ks</t>
  </si>
  <si>
    <t>1413493714</t>
  </si>
  <si>
    <t>454410210R</t>
  </si>
  <si>
    <t>Koupelnové svítidlo PANDELLA LED/7,4W/230V IP44 + montáž</t>
  </si>
  <si>
    <t>625885479</t>
  </si>
  <si>
    <t>454410223R</t>
  </si>
  <si>
    <t>Stropní svítidlo 1xLED/12W/230V IP44 + montáž</t>
  </si>
  <si>
    <t>-2032172182</t>
  </si>
  <si>
    <t>454410228R</t>
  </si>
  <si>
    <t>Stropní svítidlo 1xLED/24W/230V IP44 + montáž</t>
  </si>
  <si>
    <t>603433138</t>
  </si>
  <si>
    <t>454418215R</t>
  </si>
  <si>
    <t>Kopupelnový ventilátor 230V tř.II IP44 + montáž</t>
  </si>
  <si>
    <t>318472827</t>
  </si>
  <si>
    <t>741110121</t>
  </si>
  <si>
    <t>Montáž trubka pancéřová plastová tuhá D přes 16 do 23 mm uložená pod omítku</t>
  </si>
  <si>
    <t>205001746</t>
  </si>
  <si>
    <t>Montáž trubek pancéřových elektroinstalačních s nasunutím nebo našroubováním do krabic plastových tuhých, uložených pod omítku, Ø přes 16 do 23 mm</t>
  </si>
  <si>
    <t>34571152</t>
  </si>
  <si>
    <t>trubka elektroinstalační ohebná z PH, D 16/21,2mm</t>
  </si>
  <si>
    <t>1588891206</t>
  </si>
  <si>
    <t>741210002</t>
  </si>
  <si>
    <t>Montáž rozvodnice oceloplechová nebo plastová běžná do 50 kg</t>
  </si>
  <si>
    <t>-520605718</t>
  </si>
  <si>
    <t>Montáž rozvodnic oceloplechových nebo plastových bez zapojení vodičů běžných, hmotnosti do 50 kg</t>
  </si>
  <si>
    <t>741210074R</t>
  </si>
  <si>
    <t>Připojení nástěnného el. boileru kabelem CYKY-J3x2,5+vodičem CY4z/ž</t>
  </si>
  <si>
    <t>-701998293</t>
  </si>
  <si>
    <t>998741101</t>
  </si>
  <si>
    <t>Přesun hmot tonážní pro silnoproud v objektech v do 6 m</t>
  </si>
  <si>
    <t>142033775</t>
  </si>
  <si>
    <t>Přesun hmot pro silnoproud stanovený z hmotnosti přesunovaného materiálu vodorovná dopravní vzdálenost do 50 m v objektech výšky do 6 m</t>
  </si>
  <si>
    <t>HZS</t>
  </si>
  <si>
    <t>Hodinové zúčtovací sazby</t>
  </si>
  <si>
    <t>HZS3131</t>
  </si>
  <si>
    <t>Hodinová zúčtovací sazba elektromontér VN a VVN</t>
  </si>
  <si>
    <t>512</t>
  </si>
  <si>
    <t>1080636126</t>
  </si>
  <si>
    <t xml:space="preserve">Hodinové zúčtovací sazby montáží technologických zařízení  při externích montážích elektromontér VN a VVN
Demontáž původní el. instalace vč. ekologické likvidace odpadu</t>
  </si>
  <si>
    <t>"Demontáž původní el. instalace vč. ekologické likvidace odpadu"35</t>
  </si>
  <si>
    <t>04 -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</si>
  <si>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</si>
  <si>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</si>
  <si>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</si>
  <si>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</si>
  <si>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</si>
  <si>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</si>
  <si>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</si>
  <si>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</si>
  <si>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</si>
  <si>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</si>
  <si>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</si>
  <si>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</si>
  <si>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CS ÚRS 2018 02</t>
  </si>
  <si>
    <t>1024</t>
  </si>
  <si>
    <t>1256970873</t>
  </si>
  <si>
    <t>Průzkumné, geodetické a projektové práce projektové práce dokumentace stavby (výkresová a textová) skutečného provedení stavby</t>
  </si>
  <si>
    <t>VRN3</t>
  </si>
  <si>
    <t>Zařízení staveniště</t>
  </si>
  <si>
    <t>03000109</t>
  </si>
  <si>
    <t>1481737536</t>
  </si>
  <si>
    <t>Základní rozdělení průvodních činností a nákladů zařízení staveniště</t>
  </si>
  <si>
    <t>Ztížené výrobní podmínky</t>
  </si>
  <si>
    <t>164885541</t>
  </si>
  <si>
    <t xml:space="preserve">Ztížené výrobní podmínky -  realizace za provozu v objektu</t>
  </si>
  <si>
    <t>VRN7</t>
  </si>
  <si>
    <t>Provozní vlivy</t>
  </si>
  <si>
    <t>071203000</t>
  </si>
  <si>
    <t xml:space="preserve">Provoz dalšího subjektu - dozor správce zarízení, práce správce zařízení </t>
  </si>
  <si>
    <t>CS ÚRS 2019 02</t>
  </si>
  <si>
    <t>-105924272</t>
  </si>
  <si>
    <t xml:space="preserve">"dozor  SEE  hromosvod elektro" 10</t>
  </si>
  <si>
    <t>"dmtzt + mtz anteny CDtelemetika" 10</t>
  </si>
  <si>
    <t xml:space="preserve">"dozor  SZZ  hromosvod elektro" 10</t>
  </si>
  <si>
    <t>071203005</t>
  </si>
  <si>
    <t xml:space="preserve">Provoz dalšího subjektu - dočasné zábory pozemků - odhad nákladů </t>
  </si>
  <si>
    <t>57206231</t>
  </si>
  <si>
    <t xml:space="preserve">Odhad pronájmu pozemků  pro relaizaci 
celková plocha 1046m2-468m2 =  cca 578 m2
odhad záboru plochy cca na 3 měsíce
</t>
  </si>
  <si>
    <t>VRN9</t>
  </si>
  <si>
    <t>Ostatní náklady</t>
  </si>
  <si>
    <t>094103021</t>
  </si>
  <si>
    <t xml:space="preserve">Náklady na plánované vystěhování a nastěhování bytu </t>
  </si>
  <si>
    <t>39455512</t>
  </si>
  <si>
    <t>Náklady na plánované vyklizení objektu</t>
  </si>
  <si>
    <t>094103024</t>
  </si>
  <si>
    <t xml:space="preserve">Náhradní ubytování </t>
  </si>
  <si>
    <t>měsíc</t>
  </si>
  <si>
    <t>760299274</t>
  </si>
  <si>
    <t>094103041</t>
  </si>
  <si>
    <t xml:space="preserve">Uskladnění  vybavení bytu </t>
  </si>
  <si>
    <t>....</t>
  </si>
  <si>
    <t>1735646083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</si>
</sst>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20007-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Oprava  střechy  - VB Vladislav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29. 10. 2020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řešení'!J30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'01 - Stavební řešení'!P137</f>
        <v>0</v>
      </c>
      <c r="AV95" s="129">
        <f>'01 - Stavební řešení'!J33</f>
        <v>0</v>
      </c>
      <c r="AW95" s="129">
        <f>'01 - Stavební řešení'!J34</f>
        <v>0</v>
      </c>
      <c r="AX95" s="129">
        <f>'01 - Stavební řešení'!J35</f>
        <v>0</v>
      </c>
      <c r="AY95" s="129">
        <f>'01 - Stavební řešení'!J36</f>
        <v>0</v>
      </c>
      <c r="AZ95" s="129">
        <f>'01 - Stavební řešení'!F33</f>
        <v>0</v>
      </c>
      <c r="BA95" s="129">
        <f>'01 - Stavební řešení'!F34</f>
        <v>0</v>
      </c>
      <c r="BB95" s="129">
        <f>'01 - Stavební řešení'!F35</f>
        <v>0</v>
      </c>
      <c r="BC95" s="129">
        <f>'01 - Stavební řešení'!F36</f>
        <v>0</v>
      </c>
      <c r="BD95" s="131">
        <f>'01 - Stavební řešení'!F37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Bourací práce'!J30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'02 - Bourací práce'!P120</f>
        <v>0</v>
      </c>
      <c r="AV96" s="129">
        <f>'02 - Bourací práce'!J33</f>
        <v>0</v>
      </c>
      <c r="AW96" s="129">
        <f>'02 - Bourací práce'!J34</f>
        <v>0</v>
      </c>
      <c r="AX96" s="129">
        <f>'02 - Bourací práce'!J35</f>
        <v>0</v>
      </c>
      <c r="AY96" s="129">
        <f>'02 - Bourací práce'!J36</f>
        <v>0</v>
      </c>
      <c r="AZ96" s="129">
        <f>'02 - Bourací práce'!F33</f>
        <v>0</v>
      </c>
      <c r="BA96" s="129">
        <f>'02 - Bourací práce'!F34</f>
        <v>0</v>
      </c>
      <c r="BB96" s="129">
        <f>'02 - Bourací práce'!F35</f>
        <v>0</v>
      </c>
      <c r="BC96" s="129">
        <f>'02 - Bourací práce'!F36</f>
        <v>0</v>
      </c>
      <c r="BD96" s="131">
        <f>'02 - Bourací práce'!F37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120" t="s">
        <v>77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Elektroinstalace'!J30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v>0</v>
      </c>
      <c r="AT97" s="129">
        <f>ROUND(SUM(AV97:AW97),2)</f>
        <v>0</v>
      </c>
      <c r="AU97" s="130">
        <f>'03 - Elektroinstalace'!P122</f>
        <v>0</v>
      </c>
      <c r="AV97" s="129">
        <f>'03 - Elektroinstalace'!J33</f>
        <v>0</v>
      </c>
      <c r="AW97" s="129">
        <f>'03 - Elektroinstalace'!J34</f>
        <v>0</v>
      </c>
      <c r="AX97" s="129">
        <f>'03 - Elektroinstalace'!J35</f>
        <v>0</v>
      </c>
      <c r="AY97" s="129">
        <f>'03 - Elektroinstalace'!J36</f>
        <v>0</v>
      </c>
      <c r="AZ97" s="129">
        <f>'03 - Elektroinstalace'!F33</f>
        <v>0</v>
      </c>
      <c r="BA97" s="129">
        <f>'03 - Elektroinstalace'!F34</f>
        <v>0</v>
      </c>
      <c r="BB97" s="129">
        <f>'03 - Elektroinstalace'!F35</f>
        <v>0</v>
      </c>
      <c r="BC97" s="129">
        <f>'03 - Elektroinstalace'!F36</f>
        <v>0</v>
      </c>
      <c r="BD97" s="131">
        <f>'03 - Elektroinstalace'!F37</f>
        <v>0</v>
      </c>
      <c r="BE97" s="7"/>
      <c r="BT97" s="132" t="s">
        <v>81</v>
      </c>
      <c r="BV97" s="132" t="s">
        <v>75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7" customFormat="1" ht="16.5" customHeight="1">
      <c r="A98" s="120" t="s">
        <v>77</v>
      </c>
      <c r="B98" s="121"/>
      <c r="C98" s="122"/>
      <c r="D98" s="123" t="s">
        <v>90</v>
      </c>
      <c r="E98" s="123"/>
      <c r="F98" s="123"/>
      <c r="G98" s="123"/>
      <c r="H98" s="123"/>
      <c r="I98" s="124"/>
      <c r="J98" s="123" t="s">
        <v>91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Vedlejší a ostatní n...'!J30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80</v>
      </c>
      <c r="AR98" s="127"/>
      <c r="AS98" s="133">
        <v>0</v>
      </c>
      <c r="AT98" s="134">
        <f>ROUND(SUM(AV98:AW98),2)</f>
        <v>0</v>
      </c>
      <c r="AU98" s="135">
        <f>'04 - Vedlejší a ostatní n...'!P121</f>
        <v>0</v>
      </c>
      <c r="AV98" s="134">
        <f>'04 - Vedlejší a ostatní n...'!J33</f>
        <v>0</v>
      </c>
      <c r="AW98" s="134">
        <f>'04 - Vedlejší a ostatní n...'!J34</f>
        <v>0</v>
      </c>
      <c r="AX98" s="134">
        <f>'04 - Vedlejší a ostatní n...'!J35</f>
        <v>0</v>
      </c>
      <c r="AY98" s="134">
        <f>'04 - Vedlejší a ostatní n...'!J36</f>
        <v>0</v>
      </c>
      <c r="AZ98" s="134">
        <f>'04 - Vedlejší a ostatní n...'!F33</f>
        <v>0</v>
      </c>
      <c r="BA98" s="134">
        <f>'04 - Vedlejší a ostatní n...'!F34</f>
        <v>0</v>
      </c>
      <c r="BB98" s="134">
        <f>'04 - Vedlejší a ostatní n...'!F35</f>
        <v>0</v>
      </c>
      <c r="BC98" s="134">
        <f>'04 - Vedlejší a ostatní n...'!F36</f>
        <v>0</v>
      </c>
      <c r="BD98" s="136">
        <f>'04 - Vedlejší a ostatní n...'!F37</f>
        <v>0</v>
      </c>
      <c r="BE98" s="7"/>
      <c r="BT98" s="132" t="s">
        <v>81</v>
      </c>
      <c r="BV98" s="132" t="s">
        <v>75</v>
      </c>
      <c r="BW98" s="132" t="s">
        <v>92</v>
      </c>
      <c r="BX98" s="132" t="s">
        <v>5</v>
      </c>
      <c r="CL98" s="132" t="s">
        <v>1</v>
      </c>
      <c r="CM98" s="132" t="s">
        <v>83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YjW9xhFNAf6EqhPiaQ0yv6TzCY1Hi9Xq6ZiWctaXa1/+evN6J8JQ1IdWtYS8mm/u1o2+72SENcW9qjB9yTETiw==" hashValue="K5zBfaN3eKGbAQJMbQ5LyNDbrSHBYEuUyCT0qpFoqhrwR87uRZ7fYc0LkQTOLPy0bfCdne4jFqyxxL08TvVuP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tavební řešení'!C2" display="/"/>
    <hyperlink ref="A96" location="'02 - Bourací práce'!C2" display="/"/>
    <hyperlink ref="A97" location="'03 - Elektroinstalace'!C2" display="/"/>
    <hyperlink ref="A98" location="'04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 xml:space="preserve">Oprava  střechy  - VB Vladislav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ROUND((SUM(BE137:BE505)),  2)</f>
        <v>0</v>
      </c>
      <c r="G33" s="39"/>
      <c r="H33" s="39"/>
      <c r="I33" s="156">
        <v>0.20999999999999999</v>
      </c>
      <c r="J33" s="155">
        <f>ROUND(((SUM(BE137:BE505))*I33),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ROUND((SUM(BF137:BF505)),  2)</f>
        <v>0</v>
      </c>
      <c r="G34" s="39"/>
      <c r="H34" s="39"/>
      <c r="I34" s="156">
        <v>0.14999999999999999</v>
      </c>
      <c r="J34" s="155">
        <f>ROUND(((SUM(BF137:BF505))*I34),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ROUND((SUM(BG137:BG505)),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ROUND((SUM(BH137:BH505)),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ROUND((SUM(BI137:BI505)),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Oprava  střechy  - VB Vladislav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J138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J139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103</v>
      </c>
      <c r="E99" s="189"/>
      <c r="F99" s="189"/>
      <c r="G99" s="189"/>
      <c r="H99" s="189"/>
      <c r="I99" s="189"/>
      <c r="J99" s="190">
        <f>J153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104</v>
      </c>
      <c r="E100" s="189"/>
      <c r="F100" s="189"/>
      <c r="G100" s="189"/>
      <c r="H100" s="189"/>
      <c r="I100" s="189"/>
      <c r="J100" s="190">
        <f>J160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6"/>
      <c r="C101" s="187"/>
      <c r="D101" s="188" t="s">
        <v>105</v>
      </c>
      <c r="E101" s="189"/>
      <c r="F101" s="189"/>
      <c r="G101" s="189"/>
      <c r="H101" s="189"/>
      <c r="I101" s="189"/>
      <c r="J101" s="190">
        <f>J161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6"/>
      <c r="C102" s="187"/>
      <c r="D102" s="188" t="s">
        <v>106</v>
      </c>
      <c r="E102" s="189"/>
      <c r="F102" s="189"/>
      <c r="G102" s="189"/>
      <c r="H102" s="189"/>
      <c r="I102" s="189"/>
      <c r="J102" s="190">
        <f>J193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107</v>
      </c>
      <c r="E103" s="189"/>
      <c r="F103" s="189"/>
      <c r="G103" s="189"/>
      <c r="H103" s="189"/>
      <c r="I103" s="189"/>
      <c r="J103" s="190">
        <f>J209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108</v>
      </c>
      <c r="E104" s="189"/>
      <c r="F104" s="189"/>
      <c r="G104" s="189"/>
      <c r="H104" s="189"/>
      <c r="I104" s="189"/>
      <c r="J104" s="190">
        <f>J219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109</v>
      </c>
      <c r="E105" s="189"/>
      <c r="F105" s="189"/>
      <c r="G105" s="189"/>
      <c r="H105" s="189"/>
      <c r="I105" s="189"/>
      <c r="J105" s="190">
        <f>J231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110</v>
      </c>
      <c r="E106" s="183"/>
      <c r="F106" s="183"/>
      <c r="G106" s="183"/>
      <c r="H106" s="183"/>
      <c r="I106" s="183"/>
      <c r="J106" s="184">
        <f>J234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111</v>
      </c>
      <c r="E107" s="189"/>
      <c r="F107" s="189"/>
      <c r="G107" s="189"/>
      <c r="H107" s="189"/>
      <c r="I107" s="189"/>
      <c r="J107" s="190">
        <f>J235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112</v>
      </c>
      <c r="E108" s="189"/>
      <c r="F108" s="189"/>
      <c r="G108" s="189"/>
      <c r="H108" s="189"/>
      <c r="I108" s="189"/>
      <c r="J108" s="190">
        <f>J242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113</v>
      </c>
      <c r="E109" s="189"/>
      <c r="F109" s="189"/>
      <c r="G109" s="189"/>
      <c r="H109" s="189"/>
      <c r="I109" s="189"/>
      <c r="J109" s="190">
        <f>J254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114</v>
      </c>
      <c r="E110" s="189"/>
      <c r="F110" s="189"/>
      <c r="G110" s="189"/>
      <c r="H110" s="189"/>
      <c r="I110" s="189"/>
      <c r="J110" s="190">
        <f>J316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115</v>
      </c>
      <c r="E111" s="189"/>
      <c r="F111" s="189"/>
      <c r="G111" s="189"/>
      <c r="H111" s="189"/>
      <c r="I111" s="189"/>
      <c r="J111" s="190">
        <f>J334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116</v>
      </c>
      <c r="E112" s="189"/>
      <c r="F112" s="189"/>
      <c r="G112" s="189"/>
      <c r="H112" s="189"/>
      <c r="I112" s="189"/>
      <c r="J112" s="190">
        <f>J407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117</v>
      </c>
      <c r="E113" s="189"/>
      <c r="F113" s="189"/>
      <c r="G113" s="189"/>
      <c r="H113" s="189"/>
      <c r="I113" s="189"/>
      <c r="J113" s="190">
        <f>J427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118</v>
      </c>
      <c r="E114" s="189"/>
      <c r="F114" s="189"/>
      <c r="G114" s="189"/>
      <c r="H114" s="189"/>
      <c r="I114" s="189"/>
      <c r="J114" s="190">
        <f>J435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119</v>
      </c>
      <c r="E115" s="189"/>
      <c r="F115" s="189"/>
      <c r="G115" s="189"/>
      <c r="H115" s="189"/>
      <c r="I115" s="189"/>
      <c r="J115" s="190">
        <f>J456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120</v>
      </c>
      <c r="E116" s="189"/>
      <c r="F116" s="189"/>
      <c r="G116" s="189"/>
      <c r="H116" s="189"/>
      <c r="I116" s="189"/>
      <c r="J116" s="190">
        <f>J466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121</v>
      </c>
      <c r="E117" s="189"/>
      <c r="F117" s="189"/>
      <c r="G117" s="189"/>
      <c r="H117" s="189"/>
      <c r="I117" s="189"/>
      <c r="J117" s="190">
        <f>J497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122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75" t="str">
        <f>E7</f>
        <v xml:space="preserve">Oprava  střechy  - VB Vladislav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94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>01 - Stavební řešení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F12</f>
        <v xml:space="preserve"> </v>
      </c>
      <c r="G131" s="41"/>
      <c r="H131" s="41"/>
      <c r="I131" s="33" t="s">
        <v>22</v>
      </c>
      <c r="J131" s="80" t="str">
        <f>IF(J12="","",J12)</f>
        <v>29. 10. 2020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24</v>
      </c>
      <c r="D133" s="41"/>
      <c r="E133" s="41"/>
      <c r="F133" s="28" t="str">
        <f>E15</f>
        <v xml:space="preserve"> </v>
      </c>
      <c r="G133" s="41"/>
      <c r="H133" s="41"/>
      <c r="I133" s="33" t="s">
        <v>29</v>
      </c>
      <c r="J133" s="37" t="str">
        <f>E21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27</v>
      </c>
      <c r="D134" s="41"/>
      <c r="E134" s="41"/>
      <c r="F134" s="28" t="str">
        <f>IF(E18="","",E18)</f>
        <v>Vyplň údaj</v>
      </c>
      <c r="G134" s="41"/>
      <c r="H134" s="41"/>
      <c r="I134" s="33" t="s">
        <v>31</v>
      </c>
      <c r="J134" s="37" t="str">
        <f>E24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192"/>
      <c r="B136" s="193"/>
      <c r="C136" s="194" t="s">
        <v>123</v>
      </c>
      <c r="D136" s="195" t="s">
        <v>58</v>
      </c>
      <c r="E136" s="195" t="s">
        <v>54</v>
      </c>
      <c r="F136" s="195" t="s">
        <v>55</v>
      </c>
      <c r="G136" s="195" t="s">
        <v>124</v>
      </c>
      <c r="H136" s="195" t="s">
        <v>125</v>
      </c>
      <c r="I136" s="195" t="s">
        <v>126</v>
      </c>
      <c r="J136" s="195" t="s">
        <v>98</v>
      </c>
      <c r="K136" s="196" t="s">
        <v>127</v>
      </c>
      <c r="L136" s="197"/>
      <c r="M136" s="101" t="s">
        <v>1</v>
      </c>
      <c r="N136" s="102" t="s">
        <v>37</v>
      </c>
      <c r="O136" s="102" t="s">
        <v>128</v>
      </c>
      <c r="P136" s="102" t="s">
        <v>129</v>
      </c>
      <c r="Q136" s="102" t="s">
        <v>130</v>
      </c>
      <c r="R136" s="102" t="s">
        <v>131</v>
      </c>
      <c r="S136" s="102" t="s">
        <v>132</v>
      </c>
      <c r="T136" s="103" t="s">
        <v>133</v>
      </c>
      <c r="U136" s="192"/>
      <c r="V136" s="192"/>
      <c r="W136" s="192"/>
      <c r="X136" s="192"/>
      <c r="Y136" s="192"/>
      <c r="Z136" s="192"/>
      <c r="AA136" s="192"/>
      <c r="AB136" s="192"/>
      <c r="AC136" s="192"/>
      <c r="AD136" s="192"/>
      <c r="AE136" s="192"/>
    </row>
    <row r="137" s="2" customFormat="1" ht="22.8" customHeight="1">
      <c r="A137" s="39"/>
      <c r="B137" s="40"/>
      <c r="C137" s="108" t="s">
        <v>134</v>
      </c>
      <c r="D137" s="41"/>
      <c r="E137" s="41"/>
      <c r="F137" s="41"/>
      <c r="G137" s="41"/>
      <c r="H137" s="41"/>
      <c r="I137" s="41"/>
      <c r="J137" s="198">
        <f>BK137</f>
        <v>0</v>
      </c>
      <c r="K137" s="41"/>
      <c r="L137" s="45"/>
      <c r="M137" s="104"/>
      <c r="N137" s="199"/>
      <c r="O137" s="105"/>
      <c r="P137" s="200">
        <f>P138+P234</f>
        <v>0</v>
      </c>
      <c r="Q137" s="105"/>
      <c r="R137" s="200">
        <f>R138+R234</f>
        <v>23.057298899999999</v>
      </c>
      <c r="S137" s="105"/>
      <c r="T137" s="201">
        <f>T138+T234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72</v>
      </c>
      <c r="AU137" s="18" t="s">
        <v>100</v>
      </c>
      <c r="BK137" s="202">
        <f>BK138+BK234</f>
        <v>0</v>
      </c>
    </row>
    <row r="138" s="12" customFormat="1" ht="25.92" customHeight="1">
      <c r="A138" s="12"/>
      <c r="B138" s="203"/>
      <c r="C138" s="204"/>
      <c r="D138" s="205" t="s">
        <v>72</v>
      </c>
      <c r="E138" s="206" t="s">
        <v>135</v>
      </c>
      <c r="F138" s="206" t="s">
        <v>135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P139+P153+P160+P209+P219+P231</f>
        <v>0</v>
      </c>
      <c r="Q138" s="211"/>
      <c r="R138" s="212">
        <f>R139+R153+R160+R209+R219+R231</f>
        <v>6.6200226999999998</v>
      </c>
      <c r="S138" s="211"/>
      <c r="T138" s="213">
        <f>T139+T153+T160+T209+T219+T231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81</v>
      </c>
      <c r="AT138" s="215" t="s">
        <v>72</v>
      </c>
      <c r="AU138" s="215" t="s">
        <v>73</v>
      </c>
      <c r="AY138" s="214" t="s">
        <v>136</v>
      </c>
      <c r="BK138" s="216">
        <f>BK139+BK153+BK160+BK209+BK219+BK231</f>
        <v>0</v>
      </c>
    </row>
    <row r="139" s="12" customFormat="1" ht="22.8" customHeight="1">
      <c r="A139" s="12"/>
      <c r="B139" s="203"/>
      <c r="C139" s="204"/>
      <c r="D139" s="205" t="s">
        <v>72</v>
      </c>
      <c r="E139" s="217" t="s">
        <v>83</v>
      </c>
      <c r="F139" s="217" t="s">
        <v>137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SUM(P140:P152)</f>
        <v>0</v>
      </c>
      <c r="Q139" s="211"/>
      <c r="R139" s="212">
        <f>SUM(R140:R152)</f>
        <v>0.94831241999999982</v>
      </c>
      <c r="S139" s="211"/>
      <c r="T139" s="213">
        <f>SUM(T140:T152)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81</v>
      </c>
      <c r="AT139" s="215" t="s">
        <v>72</v>
      </c>
      <c r="AU139" s="215" t="s">
        <v>81</v>
      </c>
      <c r="AY139" s="214" t="s">
        <v>136</v>
      </c>
      <c r="BK139" s="216">
        <f>SUM(BK140:BK152)</f>
        <v>0</v>
      </c>
    </row>
    <row r="140" s="2" customFormat="1" ht="14.4" customHeight="1">
      <c r="A140" s="39"/>
      <c r="B140" s="40"/>
      <c r="C140" s="219" t="s">
        <v>81</v>
      </c>
      <c r="D140" s="219" t="s">
        <v>138</v>
      </c>
      <c r="E140" s="220" t="s">
        <v>139</v>
      </c>
      <c r="F140" s="221" t="s">
        <v>140</v>
      </c>
      <c r="G140" s="222" t="s">
        <v>141</v>
      </c>
      <c r="H140" s="223">
        <v>0.41799999999999998</v>
      </c>
      <c r="I140" s="224"/>
      <c r="J140" s="225">
        <f>ROUND(I140*H140,2)</f>
        <v>0</v>
      </c>
      <c r="K140" s="221" t="s">
        <v>142</v>
      </c>
      <c r="L140" s="45"/>
      <c r="M140" s="226" t="s">
        <v>1</v>
      </c>
      <c r="N140" s="227" t="s">
        <v>38</v>
      </c>
      <c r="O140" s="92"/>
      <c r="P140" s="228">
        <f>O140*H140</f>
        <v>0</v>
      </c>
      <c r="Q140" s="228">
        <v>2.2563399999999998</v>
      </c>
      <c r="R140" s="228">
        <f>Q140*H140</f>
        <v>0.94315011999999987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143</v>
      </c>
      <c r="AT140" s="230" t="s">
        <v>138</v>
      </c>
      <c r="AU140" s="230" t="s">
        <v>83</v>
      </c>
      <c r="AY140" s="18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81</v>
      </c>
      <c r="BK140" s="231">
        <f>ROUND(I140*H140,2)</f>
        <v>0</v>
      </c>
      <c r="BL140" s="18" t="s">
        <v>143</v>
      </c>
      <c r="BM140" s="230" t="s">
        <v>144</v>
      </c>
    </row>
    <row r="141" s="2" customFormat="1">
      <c r="A141" s="39"/>
      <c r="B141" s="40"/>
      <c r="C141" s="41"/>
      <c r="D141" s="232" t="s">
        <v>145</v>
      </c>
      <c r="E141" s="41"/>
      <c r="F141" s="233" t="s">
        <v>146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145</v>
      </c>
      <c r="AU141" s="18" t="s">
        <v>83</v>
      </c>
    </row>
    <row r="142" s="13" customFormat="1">
      <c r="A142" s="13"/>
      <c r="B142" s="237"/>
      <c r="C142" s="238"/>
      <c r="D142" s="232" t="s">
        <v>147</v>
      </c>
      <c r="E142" s="239" t="s">
        <v>1</v>
      </c>
      <c r="F142" s="240" t="s">
        <v>148</v>
      </c>
      <c r="G142" s="238"/>
      <c r="H142" s="241">
        <v>0.25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147</v>
      </c>
      <c r="AU142" s="247" t="s">
        <v>83</v>
      </c>
      <c r="AV142" s="13" t="s">
        <v>83</v>
      </c>
      <c r="AW142" s="13" t="s">
        <v>30</v>
      </c>
      <c r="AX142" s="13" t="s">
        <v>73</v>
      </c>
      <c r="AY142" s="247" t="s">
        <v>136</v>
      </c>
    </row>
    <row r="143" s="13" customFormat="1">
      <c r="A143" s="13"/>
      <c r="B143" s="237"/>
      <c r="C143" s="238"/>
      <c r="D143" s="232" t="s">
        <v>147</v>
      </c>
      <c r="E143" s="239" t="s">
        <v>1</v>
      </c>
      <c r="F143" s="240" t="s">
        <v>149</v>
      </c>
      <c r="G143" s="238"/>
      <c r="H143" s="241">
        <v>0.16800000000000001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147</v>
      </c>
      <c r="AU143" s="247" t="s">
        <v>83</v>
      </c>
      <c r="AV143" s="13" t="s">
        <v>83</v>
      </c>
      <c r="AW143" s="13" t="s">
        <v>30</v>
      </c>
      <c r="AX143" s="13" t="s">
        <v>73</v>
      </c>
      <c r="AY143" s="247" t="s">
        <v>136</v>
      </c>
    </row>
    <row r="144" s="14" customFormat="1">
      <c r="A144" s="14"/>
      <c r="B144" s="248"/>
      <c r="C144" s="249"/>
      <c r="D144" s="232" t="s">
        <v>147</v>
      </c>
      <c r="E144" s="250" t="s">
        <v>1</v>
      </c>
      <c r="F144" s="251" t="s">
        <v>150</v>
      </c>
      <c r="G144" s="249"/>
      <c r="H144" s="252">
        <v>0.41799999999999998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8" t="s">
        <v>147</v>
      </c>
      <c r="AU144" s="258" t="s">
        <v>83</v>
      </c>
      <c r="AV144" s="14" t="s">
        <v>143</v>
      </c>
      <c r="AW144" s="14" t="s">
        <v>30</v>
      </c>
      <c r="AX144" s="14" t="s">
        <v>81</v>
      </c>
      <c r="AY144" s="258" t="s">
        <v>136</v>
      </c>
    </row>
    <row r="145" s="2" customFormat="1" ht="14.4" customHeight="1">
      <c r="A145" s="39"/>
      <c r="B145" s="40"/>
      <c r="C145" s="219" t="s">
        <v>83</v>
      </c>
      <c r="D145" s="219" t="s">
        <v>138</v>
      </c>
      <c r="E145" s="220" t="s">
        <v>151</v>
      </c>
      <c r="F145" s="221" t="s">
        <v>152</v>
      </c>
      <c r="G145" s="222" t="s">
        <v>153</v>
      </c>
      <c r="H145" s="223">
        <v>2.0899999999999999</v>
      </c>
      <c r="I145" s="224"/>
      <c r="J145" s="225">
        <f>ROUND(I145*H145,2)</f>
        <v>0</v>
      </c>
      <c r="K145" s="221" t="s">
        <v>142</v>
      </c>
      <c r="L145" s="45"/>
      <c r="M145" s="226" t="s">
        <v>1</v>
      </c>
      <c r="N145" s="227" t="s">
        <v>38</v>
      </c>
      <c r="O145" s="92"/>
      <c r="P145" s="228">
        <f>O145*H145</f>
        <v>0</v>
      </c>
      <c r="Q145" s="228">
        <v>0.00247</v>
      </c>
      <c r="R145" s="228">
        <f>Q145*H145</f>
        <v>0.0051622999999999999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143</v>
      </c>
      <c r="AT145" s="230" t="s">
        <v>138</v>
      </c>
      <c r="AU145" s="230" t="s">
        <v>83</v>
      </c>
      <c r="AY145" s="18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81</v>
      </c>
      <c r="BK145" s="231">
        <f>ROUND(I145*H145,2)</f>
        <v>0</v>
      </c>
      <c r="BL145" s="18" t="s">
        <v>143</v>
      </c>
      <c r="BM145" s="230" t="s">
        <v>154</v>
      </c>
    </row>
    <row r="146" s="2" customFormat="1">
      <c r="A146" s="39"/>
      <c r="B146" s="40"/>
      <c r="C146" s="41"/>
      <c r="D146" s="232" t="s">
        <v>145</v>
      </c>
      <c r="E146" s="41"/>
      <c r="F146" s="233" t="s">
        <v>155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145</v>
      </c>
      <c r="AU146" s="18" t="s">
        <v>83</v>
      </c>
    </row>
    <row r="147" s="13" customFormat="1">
      <c r="A147" s="13"/>
      <c r="B147" s="237"/>
      <c r="C147" s="238"/>
      <c r="D147" s="232" t="s">
        <v>147</v>
      </c>
      <c r="E147" s="239" t="s">
        <v>1</v>
      </c>
      <c r="F147" s="240" t="s">
        <v>156</v>
      </c>
      <c r="G147" s="238"/>
      <c r="H147" s="241">
        <v>1.25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147</v>
      </c>
      <c r="AU147" s="247" t="s">
        <v>83</v>
      </c>
      <c r="AV147" s="13" t="s">
        <v>83</v>
      </c>
      <c r="AW147" s="13" t="s">
        <v>30</v>
      </c>
      <c r="AX147" s="13" t="s">
        <v>73</v>
      </c>
      <c r="AY147" s="247" t="s">
        <v>136</v>
      </c>
    </row>
    <row r="148" s="13" customFormat="1">
      <c r="A148" s="13"/>
      <c r="B148" s="237"/>
      <c r="C148" s="238"/>
      <c r="D148" s="232" t="s">
        <v>147</v>
      </c>
      <c r="E148" s="239" t="s">
        <v>1</v>
      </c>
      <c r="F148" s="240" t="s">
        <v>157</v>
      </c>
      <c r="G148" s="238"/>
      <c r="H148" s="241">
        <v>0.83999999999999997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147</v>
      </c>
      <c r="AU148" s="247" t="s">
        <v>83</v>
      </c>
      <c r="AV148" s="13" t="s">
        <v>83</v>
      </c>
      <c r="AW148" s="13" t="s">
        <v>30</v>
      </c>
      <c r="AX148" s="13" t="s">
        <v>73</v>
      </c>
      <c r="AY148" s="247" t="s">
        <v>136</v>
      </c>
    </row>
    <row r="149" s="14" customFormat="1">
      <c r="A149" s="14"/>
      <c r="B149" s="248"/>
      <c r="C149" s="249"/>
      <c r="D149" s="232" t="s">
        <v>147</v>
      </c>
      <c r="E149" s="250" t="s">
        <v>1</v>
      </c>
      <c r="F149" s="251" t="s">
        <v>150</v>
      </c>
      <c r="G149" s="249"/>
      <c r="H149" s="252">
        <v>2.0899999999999999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147</v>
      </c>
      <c r="AU149" s="258" t="s">
        <v>83</v>
      </c>
      <c r="AV149" s="14" t="s">
        <v>143</v>
      </c>
      <c r="AW149" s="14" t="s">
        <v>30</v>
      </c>
      <c r="AX149" s="14" t="s">
        <v>81</v>
      </c>
      <c r="AY149" s="258" t="s">
        <v>136</v>
      </c>
    </row>
    <row r="150" s="2" customFormat="1" ht="14.4" customHeight="1">
      <c r="A150" s="39"/>
      <c r="B150" s="40"/>
      <c r="C150" s="219" t="s">
        <v>158</v>
      </c>
      <c r="D150" s="219" t="s">
        <v>138</v>
      </c>
      <c r="E150" s="220" t="s">
        <v>159</v>
      </c>
      <c r="F150" s="221" t="s">
        <v>160</v>
      </c>
      <c r="G150" s="222" t="s">
        <v>153</v>
      </c>
      <c r="H150" s="223">
        <v>2.0899999999999999</v>
      </c>
      <c r="I150" s="224"/>
      <c r="J150" s="225">
        <f>ROUND(I150*H150,2)</f>
        <v>0</v>
      </c>
      <c r="K150" s="221" t="s">
        <v>142</v>
      </c>
      <c r="L150" s="45"/>
      <c r="M150" s="226" t="s">
        <v>1</v>
      </c>
      <c r="N150" s="227" t="s">
        <v>38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143</v>
      </c>
      <c r="AT150" s="230" t="s">
        <v>138</v>
      </c>
      <c r="AU150" s="230" t="s">
        <v>83</v>
      </c>
      <c r="AY150" s="18" t="s">
        <v>136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81</v>
      </c>
      <c r="BK150" s="231">
        <f>ROUND(I150*H150,2)</f>
        <v>0</v>
      </c>
      <c r="BL150" s="18" t="s">
        <v>143</v>
      </c>
      <c r="BM150" s="230" t="s">
        <v>161</v>
      </c>
    </row>
    <row r="151" s="2" customFormat="1">
      <c r="A151" s="39"/>
      <c r="B151" s="40"/>
      <c r="C151" s="41"/>
      <c r="D151" s="232" t="s">
        <v>145</v>
      </c>
      <c r="E151" s="41"/>
      <c r="F151" s="233" t="s">
        <v>162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145</v>
      </c>
      <c r="AU151" s="18" t="s">
        <v>83</v>
      </c>
    </row>
    <row r="152" s="13" customFormat="1">
      <c r="A152" s="13"/>
      <c r="B152" s="237"/>
      <c r="C152" s="238"/>
      <c r="D152" s="232" t="s">
        <v>147</v>
      </c>
      <c r="E152" s="239" t="s">
        <v>1</v>
      </c>
      <c r="F152" s="240" t="s">
        <v>163</v>
      </c>
      <c r="G152" s="238"/>
      <c r="H152" s="241">
        <v>2.0899999999999999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147</v>
      </c>
      <c r="AU152" s="247" t="s">
        <v>83</v>
      </c>
      <c r="AV152" s="13" t="s">
        <v>83</v>
      </c>
      <c r="AW152" s="13" t="s">
        <v>30</v>
      </c>
      <c r="AX152" s="13" t="s">
        <v>81</v>
      </c>
      <c r="AY152" s="247" t="s">
        <v>136</v>
      </c>
    </row>
    <row r="153" s="12" customFormat="1" ht="22.8" customHeight="1">
      <c r="A153" s="12"/>
      <c r="B153" s="203"/>
      <c r="C153" s="204"/>
      <c r="D153" s="205" t="s">
        <v>72</v>
      </c>
      <c r="E153" s="217" t="s">
        <v>158</v>
      </c>
      <c r="F153" s="217" t="s">
        <v>164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SUM(P154:P159)</f>
        <v>0</v>
      </c>
      <c r="Q153" s="211"/>
      <c r="R153" s="212">
        <f>SUM(R154:R159)</f>
        <v>1.4716804999999997</v>
      </c>
      <c r="S153" s="211"/>
      <c r="T153" s="213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81</v>
      </c>
      <c r="AT153" s="215" t="s">
        <v>72</v>
      </c>
      <c r="AU153" s="215" t="s">
        <v>81</v>
      </c>
      <c r="AY153" s="214" t="s">
        <v>136</v>
      </c>
      <c r="BK153" s="216">
        <f>SUM(BK154:BK159)</f>
        <v>0</v>
      </c>
    </row>
    <row r="154" s="2" customFormat="1" ht="24.15" customHeight="1">
      <c r="A154" s="39"/>
      <c r="B154" s="40"/>
      <c r="C154" s="219" t="s">
        <v>143</v>
      </c>
      <c r="D154" s="219" t="s">
        <v>138</v>
      </c>
      <c r="E154" s="220" t="s">
        <v>165</v>
      </c>
      <c r="F154" s="221" t="s">
        <v>166</v>
      </c>
      <c r="G154" s="222" t="s">
        <v>153</v>
      </c>
      <c r="H154" s="223">
        <v>7.75</v>
      </c>
      <c r="I154" s="224"/>
      <c r="J154" s="225">
        <f>ROUND(I154*H154,2)</f>
        <v>0</v>
      </c>
      <c r="K154" s="221" t="s">
        <v>142</v>
      </c>
      <c r="L154" s="45"/>
      <c r="M154" s="226" t="s">
        <v>1</v>
      </c>
      <c r="N154" s="227" t="s">
        <v>38</v>
      </c>
      <c r="O154" s="92"/>
      <c r="P154" s="228">
        <f>O154*H154</f>
        <v>0</v>
      </c>
      <c r="Q154" s="228">
        <v>0.17230999999999999</v>
      </c>
      <c r="R154" s="228">
        <f>Q154*H154</f>
        <v>1.3354024999999998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143</v>
      </c>
      <c r="AT154" s="230" t="s">
        <v>138</v>
      </c>
      <c r="AU154" s="230" t="s">
        <v>83</v>
      </c>
      <c r="AY154" s="18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81</v>
      </c>
      <c r="BK154" s="231">
        <f>ROUND(I154*H154,2)</f>
        <v>0</v>
      </c>
      <c r="BL154" s="18" t="s">
        <v>143</v>
      </c>
      <c r="BM154" s="230" t="s">
        <v>167</v>
      </c>
    </row>
    <row r="155" s="2" customFormat="1">
      <c r="A155" s="39"/>
      <c r="B155" s="40"/>
      <c r="C155" s="41"/>
      <c r="D155" s="232" t="s">
        <v>145</v>
      </c>
      <c r="E155" s="41"/>
      <c r="F155" s="233" t="s">
        <v>168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145</v>
      </c>
      <c r="AU155" s="18" t="s">
        <v>83</v>
      </c>
    </row>
    <row r="156" s="13" customFormat="1">
      <c r="A156" s="13"/>
      <c r="B156" s="237"/>
      <c r="C156" s="238"/>
      <c r="D156" s="232" t="s">
        <v>147</v>
      </c>
      <c r="E156" s="239" t="s">
        <v>1</v>
      </c>
      <c r="F156" s="240" t="s">
        <v>169</v>
      </c>
      <c r="G156" s="238"/>
      <c r="H156" s="241">
        <v>7.75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147</v>
      </c>
      <c r="AU156" s="247" t="s">
        <v>83</v>
      </c>
      <c r="AV156" s="13" t="s">
        <v>83</v>
      </c>
      <c r="AW156" s="13" t="s">
        <v>30</v>
      </c>
      <c r="AX156" s="13" t="s">
        <v>81</v>
      </c>
      <c r="AY156" s="247" t="s">
        <v>136</v>
      </c>
    </row>
    <row r="157" s="2" customFormat="1" ht="24.15" customHeight="1">
      <c r="A157" s="39"/>
      <c r="B157" s="40"/>
      <c r="C157" s="219" t="s">
        <v>170</v>
      </c>
      <c r="D157" s="219" t="s">
        <v>138</v>
      </c>
      <c r="E157" s="220" t="s">
        <v>171</v>
      </c>
      <c r="F157" s="221" t="s">
        <v>172</v>
      </c>
      <c r="G157" s="222" t="s">
        <v>153</v>
      </c>
      <c r="H157" s="223">
        <v>1.8</v>
      </c>
      <c r="I157" s="224"/>
      <c r="J157" s="225">
        <f>ROUND(I157*H157,2)</f>
        <v>0</v>
      </c>
      <c r="K157" s="221" t="s">
        <v>142</v>
      </c>
      <c r="L157" s="45"/>
      <c r="M157" s="226" t="s">
        <v>1</v>
      </c>
      <c r="N157" s="227" t="s">
        <v>38</v>
      </c>
      <c r="O157" s="92"/>
      <c r="P157" s="228">
        <f>O157*H157</f>
        <v>0</v>
      </c>
      <c r="Q157" s="228">
        <v>0.07571</v>
      </c>
      <c r="R157" s="228">
        <f>Q157*H157</f>
        <v>0.13627800000000001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143</v>
      </c>
      <c r="AT157" s="230" t="s">
        <v>138</v>
      </c>
      <c r="AU157" s="230" t="s">
        <v>83</v>
      </c>
      <c r="AY157" s="18" t="s">
        <v>136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81</v>
      </c>
      <c r="BK157" s="231">
        <f>ROUND(I157*H157,2)</f>
        <v>0</v>
      </c>
      <c r="BL157" s="18" t="s">
        <v>143</v>
      </c>
      <c r="BM157" s="230" t="s">
        <v>173</v>
      </c>
    </row>
    <row r="158" s="2" customFormat="1">
      <c r="A158" s="39"/>
      <c r="B158" s="40"/>
      <c r="C158" s="41"/>
      <c r="D158" s="232" t="s">
        <v>145</v>
      </c>
      <c r="E158" s="41"/>
      <c r="F158" s="233" t="s">
        <v>174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145</v>
      </c>
      <c r="AU158" s="18" t="s">
        <v>83</v>
      </c>
    </row>
    <row r="159" s="13" customFormat="1">
      <c r="A159" s="13"/>
      <c r="B159" s="237"/>
      <c r="C159" s="238"/>
      <c r="D159" s="232" t="s">
        <v>147</v>
      </c>
      <c r="E159" s="239" t="s">
        <v>1</v>
      </c>
      <c r="F159" s="240" t="s">
        <v>175</v>
      </c>
      <c r="G159" s="238"/>
      <c r="H159" s="241">
        <v>1.8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147</v>
      </c>
      <c r="AU159" s="247" t="s">
        <v>83</v>
      </c>
      <c r="AV159" s="13" t="s">
        <v>83</v>
      </c>
      <c r="AW159" s="13" t="s">
        <v>30</v>
      </c>
      <c r="AX159" s="13" t="s">
        <v>81</v>
      </c>
      <c r="AY159" s="247" t="s">
        <v>136</v>
      </c>
    </row>
    <row r="160" s="12" customFormat="1" ht="22.8" customHeight="1">
      <c r="A160" s="12"/>
      <c r="B160" s="203"/>
      <c r="C160" s="204"/>
      <c r="D160" s="205" t="s">
        <v>72</v>
      </c>
      <c r="E160" s="217" t="s">
        <v>176</v>
      </c>
      <c r="F160" s="217" t="s">
        <v>177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P161+P193</f>
        <v>0</v>
      </c>
      <c r="Q160" s="211"/>
      <c r="R160" s="212">
        <f>R161+R193</f>
        <v>4.1952337800000006</v>
      </c>
      <c r="S160" s="211"/>
      <c r="T160" s="213">
        <f>T161+T193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81</v>
      </c>
      <c r="AT160" s="215" t="s">
        <v>72</v>
      </c>
      <c r="AU160" s="215" t="s">
        <v>81</v>
      </c>
      <c r="AY160" s="214" t="s">
        <v>136</v>
      </c>
      <c r="BK160" s="216">
        <f>BK161+BK193</f>
        <v>0</v>
      </c>
    </row>
    <row r="161" s="12" customFormat="1" ht="20.88" customHeight="1">
      <c r="A161" s="12"/>
      <c r="B161" s="203"/>
      <c r="C161" s="204"/>
      <c r="D161" s="205" t="s">
        <v>72</v>
      </c>
      <c r="E161" s="217" t="s">
        <v>178</v>
      </c>
      <c r="F161" s="217" t="s">
        <v>179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SUM(P162:P192)</f>
        <v>0</v>
      </c>
      <c r="Q161" s="211"/>
      <c r="R161" s="212">
        <f>SUM(R162:R192)</f>
        <v>3.9982597800000006</v>
      </c>
      <c r="S161" s="211"/>
      <c r="T161" s="213">
        <f>SUM(T162:T192)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81</v>
      </c>
      <c r="AT161" s="215" t="s">
        <v>72</v>
      </c>
      <c r="AU161" s="215" t="s">
        <v>83</v>
      </c>
      <c r="AY161" s="214" t="s">
        <v>136</v>
      </c>
      <c r="BK161" s="216">
        <f>SUM(BK162:BK192)</f>
        <v>0</v>
      </c>
    </row>
    <row r="162" s="2" customFormat="1" ht="24.15" customHeight="1">
      <c r="A162" s="39"/>
      <c r="B162" s="40"/>
      <c r="C162" s="219" t="s">
        <v>176</v>
      </c>
      <c r="D162" s="219" t="s">
        <v>138</v>
      </c>
      <c r="E162" s="220" t="s">
        <v>180</v>
      </c>
      <c r="F162" s="221" t="s">
        <v>181</v>
      </c>
      <c r="G162" s="222" t="s">
        <v>153</v>
      </c>
      <c r="H162" s="223">
        <v>357.42500000000001</v>
      </c>
      <c r="I162" s="224"/>
      <c r="J162" s="225">
        <f>ROUND(I162*H162,2)</f>
        <v>0</v>
      </c>
      <c r="K162" s="221" t="s">
        <v>142</v>
      </c>
      <c r="L162" s="45"/>
      <c r="M162" s="226" t="s">
        <v>1</v>
      </c>
      <c r="N162" s="227" t="s">
        <v>38</v>
      </c>
      <c r="O162" s="92"/>
      <c r="P162" s="228">
        <f>O162*H162</f>
        <v>0</v>
      </c>
      <c r="Q162" s="228">
        <v>0.0043800000000000002</v>
      </c>
      <c r="R162" s="228">
        <f>Q162*H162</f>
        <v>1.5655215000000002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143</v>
      </c>
      <c r="AT162" s="230" t="s">
        <v>138</v>
      </c>
      <c r="AU162" s="230" t="s">
        <v>158</v>
      </c>
      <c r="AY162" s="18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81</v>
      </c>
      <c r="BK162" s="231">
        <f>ROUND(I162*H162,2)</f>
        <v>0</v>
      </c>
      <c r="BL162" s="18" t="s">
        <v>143</v>
      </c>
      <c r="BM162" s="230" t="s">
        <v>182</v>
      </c>
    </row>
    <row r="163" s="2" customFormat="1">
      <c r="A163" s="39"/>
      <c r="B163" s="40"/>
      <c r="C163" s="41"/>
      <c r="D163" s="232" t="s">
        <v>145</v>
      </c>
      <c r="E163" s="41"/>
      <c r="F163" s="233" t="s">
        <v>183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145</v>
      </c>
      <c r="AU163" s="18" t="s">
        <v>158</v>
      </c>
    </row>
    <row r="164" s="15" customFormat="1">
      <c r="A164" s="15"/>
      <c r="B164" s="259"/>
      <c r="C164" s="260"/>
      <c r="D164" s="232" t="s">
        <v>147</v>
      </c>
      <c r="E164" s="261" t="s">
        <v>1</v>
      </c>
      <c r="F164" s="262" t="s">
        <v>184</v>
      </c>
      <c r="G164" s="260"/>
      <c r="H164" s="261" t="s">
        <v>1</v>
      </c>
      <c r="I164" s="263"/>
      <c r="J164" s="260"/>
      <c r="K164" s="260"/>
      <c r="L164" s="264"/>
      <c r="M164" s="265"/>
      <c r="N164" s="266"/>
      <c r="O164" s="266"/>
      <c r="P164" s="266"/>
      <c r="Q164" s="266"/>
      <c r="R164" s="266"/>
      <c r="S164" s="266"/>
      <c r="T164" s="26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8" t="s">
        <v>147</v>
      </c>
      <c r="AU164" s="268" t="s">
        <v>158</v>
      </c>
      <c r="AV164" s="15" t="s">
        <v>81</v>
      </c>
      <c r="AW164" s="15" t="s">
        <v>30</v>
      </c>
      <c r="AX164" s="15" t="s">
        <v>73</v>
      </c>
      <c r="AY164" s="268" t="s">
        <v>136</v>
      </c>
    </row>
    <row r="165" s="13" customFormat="1">
      <c r="A165" s="13"/>
      <c r="B165" s="237"/>
      <c r="C165" s="238"/>
      <c r="D165" s="232" t="s">
        <v>147</v>
      </c>
      <c r="E165" s="239" t="s">
        <v>1</v>
      </c>
      <c r="F165" s="240" t="s">
        <v>185</v>
      </c>
      <c r="G165" s="238"/>
      <c r="H165" s="241">
        <v>290.67500000000001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147</v>
      </c>
      <c r="AU165" s="247" t="s">
        <v>158</v>
      </c>
      <c r="AV165" s="13" t="s">
        <v>83</v>
      </c>
      <c r="AW165" s="13" t="s">
        <v>30</v>
      </c>
      <c r="AX165" s="13" t="s">
        <v>73</v>
      </c>
      <c r="AY165" s="247" t="s">
        <v>136</v>
      </c>
    </row>
    <row r="166" s="13" customFormat="1">
      <c r="A166" s="13"/>
      <c r="B166" s="237"/>
      <c r="C166" s="238"/>
      <c r="D166" s="232" t="s">
        <v>147</v>
      </c>
      <c r="E166" s="239" t="s">
        <v>1</v>
      </c>
      <c r="F166" s="240" t="s">
        <v>186</v>
      </c>
      <c r="G166" s="238"/>
      <c r="H166" s="241">
        <v>48.899999999999999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147</v>
      </c>
      <c r="AU166" s="247" t="s">
        <v>158</v>
      </c>
      <c r="AV166" s="13" t="s">
        <v>83</v>
      </c>
      <c r="AW166" s="13" t="s">
        <v>30</v>
      </c>
      <c r="AX166" s="13" t="s">
        <v>73</v>
      </c>
      <c r="AY166" s="247" t="s">
        <v>136</v>
      </c>
    </row>
    <row r="167" s="13" customFormat="1">
      <c r="A167" s="13"/>
      <c r="B167" s="237"/>
      <c r="C167" s="238"/>
      <c r="D167" s="232" t="s">
        <v>147</v>
      </c>
      <c r="E167" s="239" t="s">
        <v>1</v>
      </c>
      <c r="F167" s="240" t="s">
        <v>187</v>
      </c>
      <c r="G167" s="238"/>
      <c r="H167" s="241">
        <v>17.850000000000001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147</v>
      </c>
      <c r="AU167" s="247" t="s">
        <v>158</v>
      </c>
      <c r="AV167" s="13" t="s">
        <v>83</v>
      </c>
      <c r="AW167" s="13" t="s">
        <v>30</v>
      </c>
      <c r="AX167" s="13" t="s">
        <v>73</v>
      </c>
      <c r="AY167" s="247" t="s">
        <v>136</v>
      </c>
    </row>
    <row r="168" s="14" customFormat="1">
      <c r="A168" s="14"/>
      <c r="B168" s="248"/>
      <c r="C168" s="249"/>
      <c r="D168" s="232" t="s">
        <v>147</v>
      </c>
      <c r="E168" s="250" t="s">
        <v>1</v>
      </c>
      <c r="F168" s="251" t="s">
        <v>150</v>
      </c>
      <c r="G168" s="249"/>
      <c r="H168" s="252">
        <v>357.42500000000001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147</v>
      </c>
      <c r="AU168" s="258" t="s">
        <v>158</v>
      </c>
      <c r="AV168" s="14" t="s">
        <v>143</v>
      </c>
      <c r="AW168" s="14" t="s">
        <v>30</v>
      </c>
      <c r="AX168" s="14" t="s">
        <v>81</v>
      </c>
      <c r="AY168" s="258" t="s">
        <v>136</v>
      </c>
    </row>
    <row r="169" s="2" customFormat="1" ht="24.15" customHeight="1">
      <c r="A169" s="39"/>
      <c r="B169" s="40"/>
      <c r="C169" s="219" t="s">
        <v>188</v>
      </c>
      <c r="D169" s="219" t="s">
        <v>138</v>
      </c>
      <c r="E169" s="220" t="s">
        <v>189</v>
      </c>
      <c r="F169" s="221" t="s">
        <v>190</v>
      </c>
      <c r="G169" s="222" t="s">
        <v>153</v>
      </c>
      <c r="H169" s="223">
        <v>342.30000000000001</v>
      </c>
      <c r="I169" s="224"/>
      <c r="J169" s="225">
        <f>ROUND(I169*H169,2)</f>
        <v>0</v>
      </c>
      <c r="K169" s="221" t="s">
        <v>142</v>
      </c>
      <c r="L169" s="45"/>
      <c r="M169" s="226" t="s">
        <v>1</v>
      </c>
      <c r="N169" s="227" t="s">
        <v>38</v>
      </c>
      <c r="O169" s="92"/>
      <c r="P169" s="228">
        <f>O169*H169</f>
        <v>0</v>
      </c>
      <c r="Q169" s="228">
        <v>0.0030000000000000001</v>
      </c>
      <c r="R169" s="228">
        <f>Q169*H169</f>
        <v>1.0269000000000002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143</v>
      </c>
      <c r="AT169" s="230" t="s">
        <v>138</v>
      </c>
      <c r="AU169" s="230" t="s">
        <v>158</v>
      </c>
      <c r="AY169" s="18" t="s">
        <v>136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81</v>
      </c>
      <c r="BK169" s="231">
        <f>ROUND(I169*H169,2)</f>
        <v>0</v>
      </c>
      <c r="BL169" s="18" t="s">
        <v>143</v>
      </c>
      <c r="BM169" s="230" t="s">
        <v>191</v>
      </c>
    </row>
    <row r="170" s="2" customFormat="1">
      <c r="A170" s="39"/>
      <c r="B170" s="40"/>
      <c r="C170" s="41"/>
      <c r="D170" s="232" t="s">
        <v>145</v>
      </c>
      <c r="E170" s="41"/>
      <c r="F170" s="233" t="s">
        <v>192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145</v>
      </c>
      <c r="AU170" s="18" t="s">
        <v>158</v>
      </c>
    </row>
    <row r="171" s="15" customFormat="1">
      <c r="A171" s="15"/>
      <c r="B171" s="259"/>
      <c r="C171" s="260"/>
      <c r="D171" s="232" t="s">
        <v>147</v>
      </c>
      <c r="E171" s="261" t="s">
        <v>1</v>
      </c>
      <c r="F171" s="262" t="s">
        <v>193</v>
      </c>
      <c r="G171" s="260"/>
      <c r="H171" s="261" t="s">
        <v>1</v>
      </c>
      <c r="I171" s="263"/>
      <c r="J171" s="260"/>
      <c r="K171" s="260"/>
      <c r="L171" s="264"/>
      <c r="M171" s="265"/>
      <c r="N171" s="266"/>
      <c r="O171" s="266"/>
      <c r="P171" s="266"/>
      <c r="Q171" s="266"/>
      <c r="R171" s="266"/>
      <c r="S171" s="266"/>
      <c r="T171" s="26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8" t="s">
        <v>147</v>
      </c>
      <c r="AU171" s="268" t="s">
        <v>158</v>
      </c>
      <c r="AV171" s="15" t="s">
        <v>81</v>
      </c>
      <c r="AW171" s="15" t="s">
        <v>30</v>
      </c>
      <c r="AX171" s="15" t="s">
        <v>73</v>
      </c>
      <c r="AY171" s="268" t="s">
        <v>136</v>
      </c>
    </row>
    <row r="172" s="13" customFormat="1">
      <c r="A172" s="13"/>
      <c r="B172" s="237"/>
      <c r="C172" s="238"/>
      <c r="D172" s="232" t="s">
        <v>147</v>
      </c>
      <c r="E172" s="239" t="s">
        <v>1</v>
      </c>
      <c r="F172" s="240" t="s">
        <v>194</v>
      </c>
      <c r="G172" s="238"/>
      <c r="H172" s="241">
        <v>342.30000000000001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147</v>
      </c>
      <c r="AU172" s="247" t="s">
        <v>158</v>
      </c>
      <c r="AV172" s="13" t="s">
        <v>83</v>
      </c>
      <c r="AW172" s="13" t="s">
        <v>30</v>
      </c>
      <c r="AX172" s="13" t="s">
        <v>73</v>
      </c>
      <c r="AY172" s="247" t="s">
        <v>136</v>
      </c>
    </row>
    <row r="173" s="2" customFormat="1" ht="24.15" customHeight="1">
      <c r="A173" s="39"/>
      <c r="B173" s="40"/>
      <c r="C173" s="219" t="s">
        <v>195</v>
      </c>
      <c r="D173" s="219" t="s">
        <v>138</v>
      </c>
      <c r="E173" s="220" t="s">
        <v>196</v>
      </c>
      <c r="F173" s="221" t="s">
        <v>197</v>
      </c>
      <c r="G173" s="222" t="s">
        <v>153</v>
      </c>
      <c r="H173" s="223">
        <v>89.849999999999994</v>
      </c>
      <c r="I173" s="224"/>
      <c r="J173" s="225">
        <f>ROUND(I173*H173,2)</f>
        <v>0</v>
      </c>
      <c r="K173" s="221" t="s">
        <v>142</v>
      </c>
      <c r="L173" s="45"/>
      <c r="M173" s="226" t="s">
        <v>1</v>
      </c>
      <c r="N173" s="227" t="s">
        <v>38</v>
      </c>
      <c r="O173" s="92"/>
      <c r="P173" s="228">
        <f>O173*H173</f>
        <v>0</v>
      </c>
      <c r="Q173" s="228">
        <v>0.015400000000000001</v>
      </c>
      <c r="R173" s="228">
        <f>Q173*H173</f>
        <v>1.3836899999999999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143</v>
      </c>
      <c r="AT173" s="230" t="s">
        <v>138</v>
      </c>
      <c r="AU173" s="230" t="s">
        <v>158</v>
      </c>
      <c r="AY173" s="18" t="s">
        <v>136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81</v>
      </c>
      <c r="BK173" s="231">
        <f>ROUND(I173*H173,2)</f>
        <v>0</v>
      </c>
      <c r="BL173" s="18" t="s">
        <v>143</v>
      </c>
      <c r="BM173" s="230" t="s">
        <v>198</v>
      </c>
    </row>
    <row r="174" s="2" customFormat="1">
      <c r="A174" s="39"/>
      <c r="B174" s="40"/>
      <c r="C174" s="41"/>
      <c r="D174" s="232" t="s">
        <v>145</v>
      </c>
      <c r="E174" s="41"/>
      <c r="F174" s="233" t="s">
        <v>199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145</v>
      </c>
      <c r="AU174" s="18" t="s">
        <v>158</v>
      </c>
    </row>
    <row r="175" s="13" customFormat="1">
      <c r="A175" s="13"/>
      <c r="B175" s="237"/>
      <c r="C175" s="238"/>
      <c r="D175" s="232" t="s">
        <v>147</v>
      </c>
      <c r="E175" s="239" t="s">
        <v>1</v>
      </c>
      <c r="F175" s="240" t="s">
        <v>200</v>
      </c>
      <c r="G175" s="238"/>
      <c r="H175" s="241">
        <v>89.849999999999994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147</v>
      </c>
      <c r="AU175" s="247" t="s">
        <v>158</v>
      </c>
      <c r="AV175" s="13" t="s">
        <v>83</v>
      </c>
      <c r="AW175" s="13" t="s">
        <v>30</v>
      </c>
      <c r="AX175" s="13" t="s">
        <v>81</v>
      </c>
      <c r="AY175" s="247" t="s">
        <v>136</v>
      </c>
    </row>
    <row r="176" s="2" customFormat="1" ht="24.15" customHeight="1">
      <c r="A176" s="39"/>
      <c r="B176" s="40"/>
      <c r="C176" s="219" t="s">
        <v>201</v>
      </c>
      <c r="D176" s="219" t="s">
        <v>138</v>
      </c>
      <c r="E176" s="220" t="s">
        <v>202</v>
      </c>
      <c r="F176" s="221" t="s">
        <v>203</v>
      </c>
      <c r="G176" s="222" t="s">
        <v>204</v>
      </c>
      <c r="H176" s="223">
        <v>34.799999999999997</v>
      </c>
      <c r="I176" s="224"/>
      <c r="J176" s="225">
        <f>ROUND(I176*H176,2)</f>
        <v>0</v>
      </c>
      <c r="K176" s="221" t="s">
        <v>142</v>
      </c>
      <c r="L176" s="45"/>
      <c r="M176" s="226" t="s">
        <v>1</v>
      </c>
      <c r="N176" s="227" t="s">
        <v>38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143</v>
      </c>
      <c r="AT176" s="230" t="s">
        <v>138</v>
      </c>
      <c r="AU176" s="230" t="s">
        <v>158</v>
      </c>
      <c r="AY176" s="18" t="s">
        <v>136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143</v>
      </c>
      <c r="BM176" s="230" t="s">
        <v>205</v>
      </c>
    </row>
    <row r="177" s="2" customFormat="1">
      <c r="A177" s="39"/>
      <c r="B177" s="40"/>
      <c r="C177" s="41"/>
      <c r="D177" s="232" t="s">
        <v>145</v>
      </c>
      <c r="E177" s="41"/>
      <c r="F177" s="233" t="s">
        <v>206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145</v>
      </c>
      <c r="AU177" s="18" t="s">
        <v>158</v>
      </c>
    </row>
    <row r="178" s="13" customFormat="1">
      <c r="A178" s="13"/>
      <c r="B178" s="237"/>
      <c r="C178" s="238"/>
      <c r="D178" s="232" t="s">
        <v>147</v>
      </c>
      <c r="E178" s="239" t="s">
        <v>1</v>
      </c>
      <c r="F178" s="240" t="s">
        <v>207</v>
      </c>
      <c r="G178" s="238"/>
      <c r="H178" s="241">
        <v>15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147</v>
      </c>
      <c r="AU178" s="247" t="s">
        <v>158</v>
      </c>
      <c r="AV178" s="13" t="s">
        <v>83</v>
      </c>
      <c r="AW178" s="13" t="s">
        <v>30</v>
      </c>
      <c r="AX178" s="13" t="s">
        <v>73</v>
      </c>
      <c r="AY178" s="247" t="s">
        <v>136</v>
      </c>
    </row>
    <row r="179" s="13" customFormat="1">
      <c r="A179" s="13"/>
      <c r="B179" s="237"/>
      <c r="C179" s="238"/>
      <c r="D179" s="232" t="s">
        <v>147</v>
      </c>
      <c r="E179" s="239" t="s">
        <v>1</v>
      </c>
      <c r="F179" s="240" t="s">
        <v>208</v>
      </c>
      <c r="G179" s="238"/>
      <c r="H179" s="241">
        <v>7.7999999999999998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147</v>
      </c>
      <c r="AU179" s="247" t="s">
        <v>158</v>
      </c>
      <c r="AV179" s="13" t="s">
        <v>83</v>
      </c>
      <c r="AW179" s="13" t="s">
        <v>30</v>
      </c>
      <c r="AX179" s="13" t="s">
        <v>73</v>
      </c>
      <c r="AY179" s="247" t="s">
        <v>136</v>
      </c>
    </row>
    <row r="180" s="13" customFormat="1">
      <c r="A180" s="13"/>
      <c r="B180" s="237"/>
      <c r="C180" s="238"/>
      <c r="D180" s="232" t="s">
        <v>147</v>
      </c>
      <c r="E180" s="239" t="s">
        <v>1</v>
      </c>
      <c r="F180" s="240" t="s">
        <v>209</v>
      </c>
      <c r="G180" s="238"/>
      <c r="H180" s="241">
        <v>7.2000000000000002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147</v>
      </c>
      <c r="AU180" s="247" t="s">
        <v>158</v>
      </c>
      <c r="AV180" s="13" t="s">
        <v>83</v>
      </c>
      <c r="AW180" s="13" t="s">
        <v>30</v>
      </c>
      <c r="AX180" s="13" t="s">
        <v>73</v>
      </c>
      <c r="AY180" s="247" t="s">
        <v>136</v>
      </c>
    </row>
    <row r="181" s="13" customFormat="1">
      <c r="A181" s="13"/>
      <c r="B181" s="237"/>
      <c r="C181" s="238"/>
      <c r="D181" s="232" t="s">
        <v>147</v>
      </c>
      <c r="E181" s="239" t="s">
        <v>1</v>
      </c>
      <c r="F181" s="240" t="s">
        <v>210</v>
      </c>
      <c r="G181" s="238"/>
      <c r="H181" s="241">
        <v>4.7999999999999998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147</v>
      </c>
      <c r="AU181" s="247" t="s">
        <v>158</v>
      </c>
      <c r="AV181" s="13" t="s">
        <v>83</v>
      </c>
      <c r="AW181" s="13" t="s">
        <v>30</v>
      </c>
      <c r="AX181" s="13" t="s">
        <v>73</v>
      </c>
      <c r="AY181" s="247" t="s">
        <v>136</v>
      </c>
    </row>
    <row r="182" s="2" customFormat="1" ht="24.15" customHeight="1">
      <c r="A182" s="39"/>
      <c r="B182" s="40"/>
      <c r="C182" s="219" t="s">
        <v>211</v>
      </c>
      <c r="D182" s="219" t="s">
        <v>138</v>
      </c>
      <c r="E182" s="220" t="s">
        <v>212</v>
      </c>
      <c r="F182" s="221" t="s">
        <v>213</v>
      </c>
      <c r="G182" s="222" t="s">
        <v>204</v>
      </c>
      <c r="H182" s="223">
        <v>30</v>
      </c>
      <c r="I182" s="224"/>
      <c r="J182" s="225">
        <f>ROUND(I182*H182,2)</f>
        <v>0</v>
      </c>
      <c r="K182" s="221" t="s">
        <v>142</v>
      </c>
      <c r="L182" s="45"/>
      <c r="M182" s="226" t="s">
        <v>1</v>
      </c>
      <c r="N182" s="227" t="s">
        <v>38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143</v>
      </c>
      <c r="AT182" s="230" t="s">
        <v>138</v>
      </c>
      <c r="AU182" s="230" t="s">
        <v>158</v>
      </c>
      <c r="AY182" s="18" t="s">
        <v>136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81</v>
      </c>
      <c r="BK182" s="231">
        <f>ROUND(I182*H182,2)</f>
        <v>0</v>
      </c>
      <c r="BL182" s="18" t="s">
        <v>143</v>
      </c>
      <c r="BM182" s="230" t="s">
        <v>214</v>
      </c>
    </row>
    <row r="183" s="2" customFormat="1">
      <c r="A183" s="39"/>
      <c r="B183" s="40"/>
      <c r="C183" s="41"/>
      <c r="D183" s="232" t="s">
        <v>145</v>
      </c>
      <c r="E183" s="41"/>
      <c r="F183" s="233" t="s">
        <v>215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145</v>
      </c>
      <c r="AU183" s="18" t="s">
        <v>158</v>
      </c>
    </row>
    <row r="184" s="13" customFormat="1">
      <c r="A184" s="13"/>
      <c r="B184" s="237"/>
      <c r="C184" s="238"/>
      <c r="D184" s="232" t="s">
        <v>147</v>
      </c>
      <c r="E184" s="239" t="s">
        <v>1</v>
      </c>
      <c r="F184" s="240" t="s">
        <v>216</v>
      </c>
      <c r="G184" s="238"/>
      <c r="H184" s="241">
        <v>30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147</v>
      </c>
      <c r="AU184" s="247" t="s">
        <v>158</v>
      </c>
      <c r="AV184" s="13" t="s">
        <v>83</v>
      </c>
      <c r="AW184" s="13" t="s">
        <v>30</v>
      </c>
      <c r="AX184" s="13" t="s">
        <v>81</v>
      </c>
      <c r="AY184" s="247" t="s">
        <v>136</v>
      </c>
    </row>
    <row r="185" s="2" customFormat="1" ht="24.15" customHeight="1">
      <c r="A185" s="39"/>
      <c r="B185" s="40"/>
      <c r="C185" s="269" t="s">
        <v>217</v>
      </c>
      <c r="D185" s="269" t="s">
        <v>218</v>
      </c>
      <c r="E185" s="270" t="s">
        <v>219</v>
      </c>
      <c r="F185" s="271" t="s">
        <v>220</v>
      </c>
      <c r="G185" s="272" t="s">
        <v>204</v>
      </c>
      <c r="H185" s="273">
        <v>34.649999999999999</v>
      </c>
      <c r="I185" s="274"/>
      <c r="J185" s="275">
        <f>ROUND(I185*H185,2)</f>
        <v>0</v>
      </c>
      <c r="K185" s="271" t="s">
        <v>142</v>
      </c>
      <c r="L185" s="276"/>
      <c r="M185" s="277" t="s">
        <v>1</v>
      </c>
      <c r="N185" s="278" t="s">
        <v>38</v>
      </c>
      <c r="O185" s="92"/>
      <c r="P185" s="228">
        <f>O185*H185</f>
        <v>0</v>
      </c>
      <c r="Q185" s="228">
        <v>0.00050000000000000001</v>
      </c>
      <c r="R185" s="228">
        <f>Q185*H185</f>
        <v>0.017325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195</v>
      </c>
      <c r="AT185" s="230" t="s">
        <v>218</v>
      </c>
      <c r="AU185" s="230" t="s">
        <v>158</v>
      </c>
      <c r="AY185" s="18" t="s">
        <v>136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81</v>
      </c>
      <c r="BK185" s="231">
        <f>ROUND(I185*H185,2)</f>
        <v>0</v>
      </c>
      <c r="BL185" s="18" t="s">
        <v>143</v>
      </c>
      <c r="BM185" s="230" t="s">
        <v>221</v>
      </c>
    </row>
    <row r="186" s="2" customFormat="1">
      <c r="A186" s="39"/>
      <c r="B186" s="40"/>
      <c r="C186" s="41"/>
      <c r="D186" s="232" t="s">
        <v>145</v>
      </c>
      <c r="E186" s="41"/>
      <c r="F186" s="233" t="s">
        <v>220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145</v>
      </c>
      <c r="AU186" s="18" t="s">
        <v>158</v>
      </c>
    </row>
    <row r="187" s="13" customFormat="1">
      <c r="A187" s="13"/>
      <c r="B187" s="237"/>
      <c r="C187" s="238"/>
      <c r="D187" s="232" t="s">
        <v>147</v>
      </c>
      <c r="E187" s="239" t="s">
        <v>1</v>
      </c>
      <c r="F187" s="240" t="s">
        <v>222</v>
      </c>
      <c r="G187" s="238"/>
      <c r="H187" s="241">
        <v>33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147</v>
      </c>
      <c r="AU187" s="247" t="s">
        <v>158</v>
      </c>
      <c r="AV187" s="13" t="s">
        <v>83</v>
      </c>
      <c r="AW187" s="13" t="s">
        <v>30</v>
      </c>
      <c r="AX187" s="13" t="s">
        <v>81</v>
      </c>
      <c r="AY187" s="247" t="s">
        <v>136</v>
      </c>
    </row>
    <row r="188" s="13" customFormat="1">
      <c r="A188" s="13"/>
      <c r="B188" s="237"/>
      <c r="C188" s="238"/>
      <c r="D188" s="232" t="s">
        <v>147</v>
      </c>
      <c r="E188" s="238"/>
      <c r="F188" s="240" t="s">
        <v>223</v>
      </c>
      <c r="G188" s="238"/>
      <c r="H188" s="241">
        <v>34.649999999999999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147</v>
      </c>
      <c r="AU188" s="247" t="s">
        <v>158</v>
      </c>
      <c r="AV188" s="13" t="s">
        <v>83</v>
      </c>
      <c r="AW188" s="13" t="s">
        <v>4</v>
      </c>
      <c r="AX188" s="13" t="s">
        <v>81</v>
      </c>
      <c r="AY188" s="247" t="s">
        <v>136</v>
      </c>
    </row>
    <row r="189" s="2" customFormat="1" ht="24.15" customHeight="1">
      <c r="A189" s="39"/>
      <c r="B189" s="40"/>
      <c r="C189" s="269" t="s">
        <v>224</v>
      </c>
      <c r="D189" s="269" t="s">
        <v>218</v>
      </c>
      <c r="E189" s="270" t="s">
        <v>225</v>
      </c>
      <c r="F189" s="271" t="s">
        <v>226</v>
      </c>
      <c r="G189" s="272" t="s">
        <v>204</v>
      </c>
      <c r="H189" s="273">
        <v>40.194000000000003</v>
      </c>
      <c r="I189" s="274"/>
      <c r="J189" s="275">
        <f>ROUND(I189*H189,2)</f>
        <v>0</v>
      </c>
      <c r="K189" s="271" t="s">
        <v>142</v>
      </c>
      <c r="L189" s="276"/>
      <c r="M189" s="277" t="s">
        <v>1</v>
      </c>
      <c r="N189" s="278" t="s">
        <v>38</v>
      </c>
      <c r="O189" s="92"/>
      <c r="P189" s="228">
        <f>O189*H189</f>
        <v>0</v>
      </c>
      <c r="Q189" s="228">
        <v>0.00012</v>
      </c>
      <c r="R189" s="228">
        <f>Q189*H189</f>
        <v>0.0048232800000000001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195</v>
      </c>
      <c r="AT189" s="230" t="s">
        <v>218</v>
      </c>
      <c r="AU189" s="230" t="s">
        <v>158</v>
      </c>
      <c r="AY189" s="18" t="s">
        <v>136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81</v>
      </c>
      <c r="BK189" s="231">
        <f>ROUND(I189*H189,2)</f>
        <v>0</v>
      </c>
      <c r="BL189" s="18" t="s">
        <v>143</v>
      </c>
      <c r="BM189" s="230" t="s">
        <v>227</v>
      </c>
    </row>
    <row r="190" s="2" customFormat="1">
      <c r="A190" s="39"/>
      <c r="B190" s="40"/>
      <c r="C190" s="41"/>
      <c r="D190" s="232" t="s">
        <v>145</v>
      </c>
      <c r="E190" s="41"/>
      <c r="F190" s="233" t="s">
        <v>226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145</v>
      </c>
      <c r="AU190" s="18" t="s">
        <v>158</v>
      </c>
    </row>
    <row r="191" s="13" customFormat="1">
      <c r="A191" s="13"/>
      <c r="B191" s="237"/>
      <c r="C191" s="238"/>
      <c r="D191" s="232" t="s">
        <v>147</v>
      </c>
      <c r="E191" s="239" t="s">
        <v>1</v>
      </c>
      <c r="F191" s="240" t="s">
        <v>228</v>
      </c>
      <c r="G191" s="238"/>
      <c r="H191" s="241">
        <v>38.280000000000001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147</v>
      </c>
      <c r="AU191" s="247" t="s">
        <v>158</v>
      </c>
      <c r="AV191" s="13" t="s">
        <v>83</v>
      </c>
      <c r="AW191" s="13" t="s">
        <v>30</v>
      </c>
      <c r="AX191" s="13" t="s">
        <v>81</v>
      </c>
      <c r="AY191" s="247" t="s">
        <v>136</v>
      </c>
    </row>
    <row r="192" s="13" customFormat="1">
      <c r="A192" s="13"/>
      <c r="B192" s="237"/>
      <c r="C192" s="238"/>
      <c r="D192" s="232" t="s">
        <v>147</v>
      </c>
      <c r="E192" s="238"/>
      <c r="F192" s="240" t="s">
        <v>229</v>
      </c>
      <c r="G192" s="238"/>
      <c r="H192" s="241">
        <v>40.194000000000003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147</v>
      </c>
      <c r="AU192" s="247" t="s">
        <v>158</v>
      </c>
      <c r="AV192" s="13" t="s">
        <v>83</v>
      </c>
      <c r="AW192" s="13" t="s">
        <v>4</v>
      </c>
      <c r="AX192" s="13" t="s">
        <v>81</v>
      </c>
      <c r="AY192" s="247" t="s">
        <v>136</v>
      </c>
    </row>
    <row r="193" s="12" customFormat="1" ht="20.88" customHeight="1">
      <c r="A193" s="12"/>
      <c r="B193" s="203"/>
      <c r="C193" s="204"/>
      <c r="D193" s="205" t="s">
        <v>72</v>
      </c>
      <c r="E193" s="217" t="s">
        <v>230</v>
      </c>
      <c r="F193" s="217" t="s">
        <v>231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SUM(P194:P208)</f>
        <v>0</v>
      </c>
      <c r="Q193" s="211"/>
      <c r="R193" s="212">
        <f>SUM(R194:R208)</f>
        <v>0.19697399999999998</v>
      </c>
      <c r="S193" s="211"/>
      <c r="T193" s="213">
        <f>SUM(T194:T208)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81</v>
      </c>
      <c r="AT193" s="215" t="s">
        <v>72</v>
      </c>
      <c r="AU193" s="215" t="s">
        <v>83</v>
      </c>
      <c r="AY193" s="214" t="s">
        <v>136</v>
      </c>
      <c r="BK193" s="216">
        <f>SUM(BK194:BK208)</f>
        <v>0</v>
      </c>
    </row>
    <row r="194" s="2" customFormat="1" ht="24.15" customHeight="1">
      <c r="A194" s="39"/>
      <c r="B194" s="40"/>
      <c r="C194" s="219" t="s">
        <v>232</v>
      </c>
      <c r="D194" s="219" t="s">
        <v>138</v>
      </c>
      <c r="E194" s="220" t="s">
        <v>233</v>
      </c>
      <c r="F194" s="221" t="s">
        <v>234</v>
      </c>
      <c r="G194" s="222" t="s">
        <v>153</v>
      </c>
      <c r="H194" s="223">
        <v>19.289999999999999</v>
      </c>
      <c r="I194" s="224"/>
      <c r="J194" s="225">
        <f>ROUND(I194*H194,2)</f>
        <v>0</v>
      </c>
      <c r="K194" s="221" t="s">
        <v>142</v>
      </c>
      <c r="L194" s="45"/>
      <c r="M194" s="226" t="s">
        <v>1</v>
      </c>
      <c r="N194" s="227" t="s">
        <v>38</v>
      </c>
      <c r="O194" s="92"/>
      <c r="P194" s="228">
        <f>O194*H194</f>
        <v>0</v>
      </c>
      <c r="Q194" s="228">
        <v>0.0043800000000000002</v>
      </c>
      <c r="R194" s="228">
        <f>Q194*H194</f>
        <v>0.084490200000000001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143</v>
      </c>
      <c r="AT194" s="230" t="s">
        <v>138</v>
      </c>
      <c r="AU194" s="230" t="s">
        <v>158</v>
      </c>
      <c r="AY194" s="18" t="s">
        <v>136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81</v>
      </c>
      <c r="BK194" s="231">
        <f>ROUND(I194*H194,2)</f>
        <v>0</v>
      </c>
      <c r="BL194" s="18" t="s">
        <v>143</v>
      </c>
      <c r="BM194" s="230" t="s">
        <v>235</v>
      </c>
    </row>
    <row r="195" s="2" customFormat="1">
      <c r="A195" s="39"/>
      <c r="B195" s="40"/>
      <c r="C195" s="41"/>
      <c r="D195" s="232" t="s">
        <v>145</v>
      </c>
      <c r="E195" s="41"/>
      <c r="F195" s="233" t="s">
        <v>236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145</v>
      </c>
      <c r="AU195" s="18" t="s">
        <v>158</v>
      </c>
    </row>
    <row r="196" s="13" customFormat="1">
      <c r="A196" s="13"/>
      <c r="B196" s="237"/>
      <c r="C196" s="238"/>
      <c r="D196" s="232" t="s">
        <v>147</v>
      </c>
      <c r="E196" s="239" t="s">
        <v>1</v>
      </c>
      <c r="F196" s="240" t="s">
        <v>237</v>
      </c>
      <c r="G196" s="238"/>
      <c r="H196" s="241">
        <v>17.850000000000001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147</v>
      </c>
      <c r="AU196" s="247" t="s">
        <v>158</v>
      </c>
      <c r="AV196" s="13" t="s">
        <v>83</v>
      </c>
      <c r="AW196" s="13" t="s">
        <v>30</v>
      </c>
      <c r="AX196" s="13" t="s">
        <v>73</v>
      </c>
      <c r="AY196" s="247" t="s">
        <v>136</v>
      </c>
    </row>
    <row r="197" s="13" customFormat="1">
      <c r="A197" s="13"/>
      <c r="B197" s="237"/>
      <c r="C197" s="238"/>
      <c r="D197" s="232" t="s">
        <v>147</v>
      </c>
      <c r="E197" s="239" t="s">
        <v>1</v>
      </c>
      <c r="F197" s="240" t="s">
        <v>238</v>
      </c>
      <c r="G197" s="238"/>
      <c r="H197" s="241">
        <v>1.44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147</v>
      </c>
      <c r="AU197" s="247" t="s">
        <v>158</v>
      </c>
      <c r="AV197" s="13" t="s">
        <v>83</v>
      </c>
      <c r="AW197" s="13" t="s">
        <v>30</v>
      </c>
      <c r="AX197" s="13" t="s">
        <v>73</v>
      </c>
      <c r="AY197" s="247" t="s">
        <v>136</v>
      </c>
    </row>
    <row r="198" s="14" customFormat="1">
      <c r="A198" s="14"/>
      <c r="B198" s="248"/>
      <c r="C198" s="249"/>
      <c r="D198" s="232" t="s">
        <v>147</v>
      </c>
      <c r="E198" s="250" t="s">
        <v>1</v>
      </c>
      <c r="F198" s="251" t="s">
        <v>150</v>
      </c>
      <c r="G198" s="249"/>
      <c r="H198" s="252">
        <v>19.289999999999999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8" t="s">
        <v>147</v>
      </c>
      <c r="AU198" s="258" t="s">
        <v>158</v>
      </c>
      <c r="AV198" s="14" t="s">
        <v>143</v>
      </c>
      <c r="AW198" s="14" t="s">
        <v>30</v>
      </c>
      <c r="AX198" s="14" t="s">
        <v>81</v>
      </c>
      <c r="AY198" s="258" t="s">
        <v>136</v>
      </c>
    </row>
    <row r="199" s="2" customFormat="1" ht="24.15" customHeight="1">
      <c r="A199" s="39"/>
      <c r="B199" s="40"/>
      <c r="C199" s="219" t="s">
        <v>239</v>
      </c>
      <c r="D199" s="219" t="s">
        <v>138</v>
      </c>
      <c r="E199" s="220" t="s">
        <v>240</v>
      </c>
      <c r="F199" s="221" t="s">
        <v>241</v>
      </c>
      <c r="G199" s="222" t="s">
        <v>153</v>
      </c>
      <c r="H199" s="223">
        <v>3.2160000000000002</v>
      </c>
      <c r="I199" s="224"/>
      <c r="J199" s="225">
        <f>ROUND(I199*H199,2)</f>
        <v>0</v>
      </c>
      <c r="K199" s="221" t="s">
        <v>142</v>
      </c>
      <c r="L199" s="45"/>
      <c r="M199" s="226" t="s">
        <v>1</v>
      </c>
      <c r="N199" s="227" t="s">
        <v>38</v>
      </c>
      <c r="O199" s="92"/>
      <c r="P199" s="228">
        <f>O199*H199</f>
        <v>0</v>
      </c>
      <c r="Q199" s="228">
        <v>0.023099999999999999</v>
      </c>
      <c r="R199" s="228">
        <f>Q199*H199</f>
        <v>0.074289599999999997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143</v>
      </c>
      <c r="AT199" s="230" t="s">
        <v>138</v>
      </c>
      <c r="AU199" s="230" t="s">
        <v>158</v>
      </c>
      <c r="AY199" s="18" t="s">
        <v>136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143</v>
      </c>
      <c r="BM199" s="230" t="s">
        <v>242</v>
      </c>
    </row>
    <row r="200" s="2" customFormat="1">
      <c r="A200" s="39"/>
      <c r="B200" s="40"/>
      <c r="C200" s="41"/>
      <c r="D200" s="232" t="s">
        <v>145</v>
      </c>
      <c r="E200" s="41"/>
      <c r="F200" s="233" t="s">
        <v>243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145</v>
      </c>
      <c r="AU200" s="18" t="s">
        <v>158</v>
      </c>
    </row>
    <row r="201" s="13" customFormat="1">
      <c r="A201" s="13"/>
      <c r="B201" s="237"/>
      <c r="C201" s="238"/>
      <c r="D201" s="232" t="s">
        <v>147</v>
      </c>
      <c r="E201" s="239" t="s">
        <v>1</v>
      </c>
      <c r="F201" s="240" t="s">
        <v>244</v>
      </c>
      <c r="G201" s="238"/>
      <c r="H201" s="241">
        <v>2.3999999999999999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147</v>
      </c>
      <c r="AU201" s="247" t="s">
        <v>158</v>
      </c>
      <c r="AV201" s="13" t="s">
        <v>83</v>
      </c>
      <c r="AW201" s="13" t="s">
        <v>30</v>
      </c>
      <c r="AX201" s="13" t="s">
        <v>73</v>
      </c>
      <c r="AY201" s="247" t="s">
        <v>136</v>
      </c>
    </row>
    <row r="202" s="13" customFormat="1">
      <c r="A202" s="13"/>
      <c r="B202" s="237"/>
      <c r="C202" s="238"/>
      <c r="D202" s="232" t="s">
        <v>147</v>
      </c>
      <c r="E202" s="239" t="s">
        <v>1</v>
      </c>
      <c r="F202" s="240" t="s">
        <v>245</v>
      </c>
      <c r="G202" s="238"/>
      <c r="H202" s="241">
        <v>0.81599999999999995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147</v>
      </c>
      <c r="AU202" s="247" t="s">
        <v>158</v>
      </c>
      <c r="AV202" s="13" t="s">
        <v>83</v>
      </c>
      <c r="AW202" s="13" t="s">
        <v>30</v>
      </c>
      <c r="AX202" s="13" t="s">
        <v>73</v>
      </c>
      <c r="AY202" s="247" t="s">
        <v>136</v>
      </c>
    </row>
    <row r="203" s="16" customFormat="1">
      <c r="A203" s="16"/>
      <c r="B203" s="279"/>
      <c r="C203" s="280"/>
      <c r="D203" s="232" t="s">
        <v>147</v>
      </c>
      <c r="E203" s="281" t="s">
        <v>1</v>
      </c>
      <c r="F203" s="282" t="s">
        <v>246</v>
      </c>
      <c r="G203" s="280"/>
      <c r="H203" s="283">
        <v>3.2160000000000002</v>
      </c>
      <c r="I203" s="284"/>
      <c r="J203" s="280"/>
      <c r="K203" s="280"/>
      <c r="L203" s="285"/>
      <c r="M203" s="286"/>
      <c r="N203" s="287"/>
      <c r="O203" s="287"/>
      <c r="P203" s="287"/>
      <c r="Q203" s="287"/>
      <c r="R203" s="287"/>
      <c r="S203" s="287"/>
      <c r="T203" s="288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89" t="s">
        <v>147</v>
      </c>
      <c r="AU203" s="289" t="s">
        <v>158</v>
      </c>
      <c r="AV203" s="16" t="s">
        <v>158</v>
      </c>
      <c r="AW203" s="16" t="s">
        <v>30</v>
      </c>
      <c r="AX203" s="16" t="s">
        <v>81</v>
      </c>
      <c r="AY203" s="289" t="s">
        <v>136</v>
      </c>
    </row>
    <row r="204" s="2" customFormat="1" ht="24.15" customHeight="1">
      <c r="A204" s="39"/>
      <c r="B204" s="40"/>
      <c r="C204" s="219" t="s">
        <v>8</v>
      </c>
      <c r="D204" s="219" t="s">
        <v>138</v>
      </c>
      <c r="E204" s="220" t="s">
        <v>247</v>
      </c>
      <c r="F204" s="221" t="s">
        <v>248</v>
      </c>
      <c r="G204" s="222" t="s">
        <v>153</v>
      </c>
      <c r="H204" s="223">
        <v>19.289999999999999</v>
      </c>
      <c r="I204" s="224"/>
      <c r="J204" s="225">
        <f>ROUND(I204*H204,2)</f>
        <v>0</v>
      </c>
      <c r="K204" s="221" t="s">
        <v>142</v>
      </c>
      <c r="L204" s="45"/>
      <c r="M204" s="226" t="s">
        <v>1</v>
      </c>
      <c r="N204" s="227" t="s">
        <v>38</v>
      </c>
      <c r="O204" s="92"/>
      <c r="P204" s="228">
        <f>O204*H204</f>
        <v>0</v>
      </c>
      <c r="Q204" s="228">
        <v>0.00198</v>
      </c>
      <c r="R204" s="228">
        <f>Q204*H204</f>
        <v>0.038194199999999998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143</v>
      </c>
      <c r="AT204" s="230" t="s">
        <v>138</v>
      </c>
      <c r="AU204" s="230" t="s">
        <v>158</v>
      </c>
      <c r="AY204" s="18" t="s">
        <v>136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81</v>
      </c>
      <c r="BK204" s="231">
        <f>ROUND(I204*H204,2)</f>
        <v>0</v>
      </c>
      <c r="BL204" s="18" t="s">
        <v>143</v>
      </c>
      <c r="BM204" s="230" t="s">
        <v>249</v>
      </c>
    </row>
    <row r="205" s="2" customFormat="1">
      <c r="A205" s="39"/>
      <c r="B205" s="40"/>
      <c r="C205" s="41"/>
      <c r="D205" s="232" t="s">
        <v>145</v>
      </c>
      <c r="E205" s="41"/>
      <c r="F205" s="233" t="s">
        <v>250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145</v>
      </c>
      <c r="AU205" s="18" t="s">
        <v>158</v>
      </c>
    </row>
    <row r="206" s="13" customFormat="1">
      <c r="A206" s="13"/>
      <c r="B206" s="237"/>
      <c r="C206" s="238"/>
      <c r="D206" s="232" t="s">
        <v>147</v>
      </c>
      <c r="E206" s="239" t="s">
        <v>1</v>
      </c>
      <c r="F206" s="240" t="s">
        <v>237</v>
      </c>
      <c r="G206" s="238"/>
      <c r="H206" s="241">
        <v>17.850000000000001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147</v>
      </c>
      <c r="AU206" s="247" t="s">
        <v>158</v>
      </c>
      <c r="AV206" s="13" t="s">
        <v>83</v>
      </c>
      <c r="AW206" s="13" t="s">
        <v>30</v>
      </c>
      <c r="AX206" s="13" t="s">
        <v>73</v>
      </c>
      <c r="AY206" s="247" t="s">
        <v>136</v>
      </c>
    </row>
    <row r="207" s="13" customFormat="1">
      <c r="A207" s="13"/>
      <c r="B207" s="237"/>
      <c r="C207" s="238"/>
      <c r="D207" s="232" t="s">
        <v>147</v>
      </c>
      <c r="E207" s="239" t="s">
        <v>1</v>
      </c>
      <c r="F207" s="240" t="s">
        <v>238</v>
      </c>
      <c r="G207" s="238"/>
      <c r="H207" s="241">
        <v>1.44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147</v>
      </c>
      <c r="AU207" s="247" t="s">
        <v>158</v>
      </c>
      <c r="AV207" s="13" t="s">
        <v>83</v>
      </c>
      <c r="AW207" s="13" t="s">
        <v>30</v>
      </c>
      <c r="AX207" s="13" t="s">
        <v>73</v>
      </c>
      <c r="AY207" s="247" t="s">
        <v>136</v>
      </c>
    </row>
    <row r="208" s="14" customFormat="1">
      <c r="A208" s="14"/>
      <c r="B208" s="248"/>
      <c r="C208" s="249"/>
      <c r="D208" s="232" t="s">
        <v>147</v>
      </c>
      <c r="E208" s="250" t="s">
        <v>1</v>
      </c>
      <c r="F208" s="251" t="s">
        <v>150</v>
      </c>
      <c r="G208" s="249"/>
      <c r="H208" s="252">
        <v>19.289999999999999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8" t="s">
        <v>147</v>
      </c>
      <c r="AU208" s="258" t="s">
        <v>158</v>
      </c>
      <c r="AV208" s="14" t="s">
        <v>143</v>
      </c>
      <c r="AW208" s="14" t="s">
        <v>30</v>
      </c>
      <c r="AX208" s="14" t="s">
        <v>81</v>
      </c>
      <c r="AY208" s="258" t="s">
        <v>136</v>
      </c>
    </row>
    <row r="209" s="12" customFormat="1" ht="22.8" customHeight="1">
      <c r="A209" s="12"/>
      <c r="B209" s="203"/>
      <c r="C209" s="204"/>
      <c r="D209" s="205" t="s">
        <v>72</v>
      </c>
      <c r="E209" s="217" t="s">
        <v>201</v>
      </c>
      <c r="F209" s="217" t="s">
        <v>251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SUM(P210:P218)</f>
        <v>0</v>
      </c>
      <c r="Q209" s="211"/>
      <c r="R209" s="212">
        <f>SUM(R210:R218)</f>
        <v>0.0047960000000000008</v>
      </c>
      <c r="S209" s="211"/>
      <c r="T209" s="213">
        <f>SUM(T210:T218)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81</v>
      </c>
      <c r="AT209" s="215" t="s">
        <v>72</v>
      </c>
      <c r="AU209" s="215" t="s">
        <v>81</v>
      </c>
      <c r="AY209" s="214" t="s">
        <v>136</v>
      </c>
      <c r="BK209" s="216">
        <f>SUM(BK210:BK218)</f>
        <v>0</v>
      </c>
    </row>
    <row r="210" s="2" customFormat="1" ht="14.4" customHeight="1">
      <c r="A210" s="39"/>
      <c r="B210" s="40"/>
      <c r="C210" s="219" t="s">
        <v>252</v>
      </c>
      <c r="D210" s="219" t="s">
        <v>138</v>
      </c>
      <c r="E210" s="220" t="s">
        <v>253</v>
      </c>
      <c r="F210" s="221" t="s">
        <v>254</v>
      </c>
      <c r="G210" s="222" t="s">
        <v>153</v>
      </c>
      <c r="H210" s="223">
        <v>119.90000000000001</v>
      </c>
      <c r="I210" s="224"/>
      <c r="J210" s="225">
        <f>ROUND(I210*H210,2)</f>
        <v>0</v>
      </c>
      <c r="K210" s="221" t="s">
        <v>142</v>
      </c>
      <c r="L210" s="45"/>
      <c r="M210" s="226" t="s">
        <v>1</v>
      </c>
      <c r="N210" s="227" t="s">
        <v>38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143</v>
      </c>
      <c r="AT210" s="230" t="s">
        <v>138</v>
      </c>
      <c r="AU210" s="230" t="s">
        <v>83</v>
      </c>
      <c r="AY210" s="18" t="s">
        <v>136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81</v>
      </c>
      <c r="BK210" s="231">
        <f>ROUND(I210*H210,2)</f>
        <v>0</v>
      </c>
      <c r="BL210" s="18" t="s">
        <v>143</v>
      </c>
      <c r="BM210" s="230" t="s">
        <v>255</v>
      </c>
    </row>
    <row r="211" s="2" customFormat="1">
      <c r="A211" s="39"/>
      <c r="B211" s="40"/>
      <c r="C211" s="41"/>
      <c r="D211" s="232" t="s">
        <v>145</v>
      </c>
      <c r="E211" s="41"/>
      <c r="F211" s="233" t="s">
        <v>256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145</v>
      </c>
      <c r="AU211" s="18" t="s">
        <v>83</v>
      </c>
    </row>
    <row r="212" s="13" customFormat="1">
      <c r="A212" s="13"/>
      <c r="B212" s="237"/>
      <c r="C212" s="238"/>
      <c r="D212" s="232" t="s">
        <v>147</v>
      </c>
      <c r="E212" s="239" t="s">
        <v>1</v>
      </c>
      <c r="F212" s="240" t="s">
        <v>257</v>
      </c>
      <c r="G212" s="238"/>
      <c r="H212" s="241">
        <v>119.90000000000001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147</v>
      </c>
      <c r="AU212" s="247" t="s">
        <v>83</v>
      </c>
      <c r="AV212" s="13" t="s">
        <v>83</v>
      </c>
      <c r="AW212" s="13" t="s">
        <v>30</v>
      </c>
      <c r="AX212" s="13" t="s">
        <v>73</v>
      </c>
      <c r="AY212" s="247" t="s">
        <v>136</v>
      </c>
    </row>
    <row r="213" s="2" customFormat="1" ht="24.15" customHeight="1">
      <c r="A213" s="39"/>
      <c r="B213" s="40"/>
      <c r="C213" s="219" t="s">
        <v>258</v>
      </c>
      <c r="D213" s="219" t="s">
        <v>138</v>
      </c>
      <c r="E213" s="220" t="s">
        <v>259</v>
      </c>
      <c r="F213" s="221" t="s">
        <v>260</v>
      </c>
      <c r="G213" s="222" t="s">
        <v>153</v>
      </c>
      <c r="H213" s="223">
        <v>119.90000000000001</v>
      </c>
      <c r="I213" s="224"/>
      <c r="J213" s="225">
        <f>ROUND(I213*H213,2)</f>
        <v>0</v>
      </c>
      <c r="K213" s="221" t="s">
        <v>142</v>
      </c>
      <c r="L213" s="45"/>
      <c r="M213" s="226" t="s">
        <v>1</v>
      </c>
      <c r="N213" s="227" t="s">
        <v>38</v>
      </c>
      <c r="O213" s="92"/>
      <c r="P213" s="228">
        <f>O213*H213</f>
        <v>0</v>
      </c>
      <c r="Q213" s="228">
        <v>4.0000000000000003E-05</v>
      </c>
      <c r="R213" s="228">
        <f>Q213*H213</f>
        <v>0.0047960000000000008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143</v>
      </c>
      <c r="AT213" s="230" t="s">
        <v>138</v>
      </c>
      <c r="AU213" s="230" t="s">
        <v>83</v>
      </c>
      <c r="AY213" s="18" t="s">
        <v>136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81</v>
      </c>
      <c r="BK213" s="231">
        <f>ROUND(I213*H213,2)</f>
        <v>0</v>
      </c>
      <c r="BL213" s="18" t="s">
        <v>143</v>
      </c>
      <c r="BM213" s="230" t="s">
        <v>261</v>
      </c>
    </row>
    <row r="214" s="2" customFormat="1">
      <c r="A214" s="39"/>
      <c r="B214" s="40"/>
      <c r="C214" s="41"/>
      <c r="D214" s="232" t="s">
        <v>145</v>
      </c>
      <c r="E214" s="41"/>
      <c r="F214" s="233" t="s">
        <v>262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145</v>
      </c>
      <c r="AU214" s="18" t="s">
        <v>83</v>
      </c>
    </row>
    <row r="215" s="13" customFormat="1">
      <c r="A215" s="13"/>
      <c r="B215" s="237"/>
      <c r="C215" s="238"/>
      <c r="D215" s="232" t="s">
        <v>147</v>
      </c>
      <c r="E215" s="239" t="s">
        <v>1</v>
      </c>
      <c r="F215" s="240" t="s">
        <v>257</v>
      </c>
      <c r="G215" s="238"/>
      <c r="H215" s="241">
        <v>119.90000000000001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147</v>
      </c>
      <c r="AU215" s="247" t="s">
        <v>83</v>
      </c>
      <c r="AV215" s="13" t="s">
        <v>83</v>
      </c>
      <c r="AW215" s="13" t="s">
        <v>30</v>
      </c>
      <c r="AX215" s="13" t="s">
        <v>73</v>
      </c>
      <c r="AY215" s="247" t="s">
        <v>136</v>
      </c>
    </row>
    <row r="216" s="2" customFormat="1" ht="24.15" customHeight="1">
      <c r="A216" s="39"/>
      <c r="B216" s="40"/>
      <c r="C216" s="219" t="s">
        <v>263</v>
      </c>
      <c r="D216" s="219" t="s">
        <v>138</v>
      </c>
      <c r="E216" s="220" t="s">
        <v>264</v>
      </c>
      <c r="F216" s="221" t="s">
        <v>265</v>
      </c>
      <c r="G216" s="222" t="s">
        <v>266</v>
      </c>
      <c r="H216" s="223">
        <v>10</v>
      </c>
      <c r="I216" s="224"/>
      <c r="J216" s="225">
        <f>ROUND(I216*H216,2)</f>
        <v>0</v>
      </c>
      <c r="K216" s="221" t="s">
        <v>142</v>
      </c>
      <c r="L216" s="45"/>
      <c r="M216" s="226" t="s">
        <v>1</v>
      </c>
      <c r="N216" s="227" t="s">
        <v>38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143</v>
      </c>
      <c r="AT216" s="230" t="s">
        <v>138</v>
      </c>
      <c r="AU216" s="230" t="s">
        <v>83</v>
      </c>
      <c r="AY216" s="18" t="s">
        <v>136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81</v>
      </c>
      <c r="BK216" s="231">
        <f>ROUND(I216*H216,2)</f>
        <v>0</v>
      </c>
      <c r="BL216" s="18" t="s">
        <v>143</v>
      </c>
      <c r="BM216" s="230" t="s">
        <v>267</v>
      </c>
    </row>
    <row r="217" s="2" customFormat="1">
      <c r="A217" s="39"/>
      <c r="B217" s="40"/>
      <c r="C217" s="41"/>
      <c r="D217" s="232" t="s">
        <v>145</v>
      </c>
      <c r="E217" s="41"/>
      <c r="F217" s="233" t="s">
        <v>268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145</v>
      </c>
      <c r="AU217" s="18" t="s">
        <v>83</v>
      </c>
    </row>
    <row r="218" s="13" customFormat="1">
      <c r="A218" s="13"/>
      <c r="B218" s="237"/>
      <c r="C218" s="238"/>
      <c r="D218" s="232" t="s">
        <v>147</v>
      </c>
      <c r="E218" s="239" t="s">
        <v>1</v>
      </c>
      <c r="F218" s="240" t="s">
        <v>211</v>
      </c>
      <c r="G218" s="238"/>
      <c r="H218" s="241">
        <v>10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147</v>
      </c>
      <c r="AU218" s="247" t="s">
        <v>83</v>
      </c>
      <c r="AV218" s="13" t="s">
        <v>83</v>
      </c>
      <c r="AW218" s="13" t="s">
        <v>30</v>
      </c>
      <c r="AX218" s="13" t="s">
        <v>81</v>
      </c>
      <c r="AY218" s="247" t="s">
        <v>136</v>
      </c>
    </row>
    <row r="219" s="12" customFormat="1" ht="22.8" customHeight="1">
      <c r="A219" s="12"/>
      <c r="B219" s="203"/>
      <c r="C219" s="204"/>
      <c r="D219" s="205" t="s">
        <v>72</v>
      </c>
      <c r="E219" s="217" t="s">
        <v>269</v>
      </c>
      <c r="F219" s="217" t="s">
        <v>270</v>
      </c>
      <c r="G219" s="204"/>
      <c r="H219" s="204"/>
      <c r="I219" s="207"/>
      <c r="J219" s="218">
        <f>BK219</f>
        <v>0</v>
      </c>
      <c r="K219" s="204"/>
      <c r="L219" s="209"/>
      <c r="M219" s="210"/>
      <c r="N219" s="211"/>
      <c r="O219" s="211"/>
      <c r="P219" s="212">
        <f>SUM(P220:P230)</f>
        <v>0</v>
      </c>
      <c r="Q219" s="211"/>
      <c r="R219" s="212">
        <f>SUM(R220:R230)</f>
        <v>0</v>
      </c>
      <c r="S219" s="211"/>
      <c r="T219" s="213">
        <f>SUM(T220:T230)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4" t="s">
        <v>81</v>
      </c>
      <c r="AT219" s="215" t="s">
        <v>72</v>
      </c>
      <c r="AU219" s="215" t="s">
        <v>81</v>
      </c>
      <c r="AY219" s="214" t="s">
        <v>136</v>
      </c>
      <c r="BK219" s="216">
        <f>SUM(BK220:BK230)</f>
        <v>0</v>
      </c>
    </row>
    <row r="220" s="2" customFormat="1" ht="24.15" customHeight="1">
      <c r="A220" s="39"/>
      <c r="B220" s="40"/>
      <c r="C220" s="219" t="s">
        <v>271</v>
      </c>
      <c r="D220" s="219" t="s">
        <v>138</v>
      </c>
      <c r="E220" s="220" t="s">
        <v>272</v>
      </c>
      <c r="F220" s="221" t="s">
        <v>273</v>
      </c>
      <c r="G220" s="222" t="s">
        <v>153</v>
      </c>
      <c r="H220" s="223">
        <v>293.19999999999999</v>
      </c>
      <c r="I220" s="224"/>
      <c r="J220" s="225">
        <f>ROUND(I220*H220,2)</f>
        <v>0</v>
      </c>
      <c r="K220" s="221" t="s">
        <v>142</v>
      </c>
      <c r="L220" s="45"/>
      <c r="M220" s="226" t="s">
        <v>1</v>
      </c>
      <c r="N220" s="227" t="s">
        <v>38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143</v>
      </c>
      <c r="AT220" s="230" t="s">
        <v>138</v>
      </c>
      <c r="AU220" s="230" t="s">
        <v>83</v>
      </c>
      <c r="AY220" s="18" t="s">
        <v>136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81</v>
      </c>
      <c r="BK220" s="231">
        <f>ROUND(I220*H220,2)</f>
        <v>0</v>
      </c>
      <c r="BL220" s="18" t="s">
        <v>143</v>
      </c>
      <c r="BM220" s="230" t="s">
        <v>274</v>
      </c>
    </row>
    <row r="221" s="2" customFormat="1">
      <c r="A221" s="39"/>
      <c r="B221" s="40"/>
      <c r="C221" s="41"/>
      <c r="D221" s="232" t="s">
        <v>145</v>
      </c>
      <c r="E221" s="41"/>
      <c r="F221" s="233" t="s">
        <v>275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145</v>
      </c>
      <c r="AU221" s="18" t="s">
        <v>83</v>
      </c>
    </row>
    <row r="222" s="13" customFormat="1">
      <c r="A222" s="13"/>
      <c r="B222" s="237"/>
      <c r="C222" s="238"/>
      <c r="D222" s="232" t="s">
        <v>147</v>
      </c>
      <c r="E222" s="239" t="s">
        <v>1</v>
      </c>
      <c r="F222" s="240" t="s">
        <v>276</v>
      </c>
      <c r="G222" s="238"/>
      <c r="H222" s="241">
        <v>158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147</v>
      </c>
      <c r="AU222" s="247" t="s">
        <v>83</v>
      </c>
      <c r="AV222" s="13" t="s">
        <v>83</v>
      </c>
      <c r="AW222" s="13" t="s">
        <v>30</v>
      </c>
      <c r="AX222" s="13" t="s">
        <v>73</v>
      </c>
      <c r="AY222" s="247" t="s">
        <v>136</v>
      </c>
    </row>
    <row r="223" s="13" customFormat="1">
      <c r="A223" s="13"/>
      <c r="B223" s="237"/>
      <c r="C223" s="238"/>
      <c r="D223" s="232" t="s">
        <v>147</v>
      </c>
      <c r="E223" s="239" t="s">
        <v>1</v>
      </c>
      <c r="F223" s="240" t="s">
        <v>277</v>
      </c>
      <c r="G223" s="238"/>
      <c r="H223" s="241">
        <v>66.950000000000003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147</v>
      </c>
      <c r="AU223" s="247" t="s">
        <v>83</v>
      </c>
      <c r="AV223" s="13" t="s">
        <v>83</v>
      </c>
      <c r="AW223" s="13" t="s">
        <v>30</v>
      </c>
      <c r="AX223" s="13" t="s">
        <v>73</v>
      </c>
      <c r="AY223" s="247" t="s">
        <v>136</v>
      </c>
    </row>
    <row r="224" s="13" customFormat="1">
      <c r="A224" s="13"/>
      <c r="B224" s="237"/>
      <c r="C224" s="238"/>
      <c r="D224" s="232" t="s">
        <v>147</v>
      </c>
      <c r="E224" s="239" t="s">
        <v>1</v>
      </c>
      <c r="F224" s="240" t="s">
        <v>278</v>
      </c>
      <c r="G224" s="238"/>
      <c r="H224" s="241">
        <v>68.25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147</v>
      </c>
      <c r="AU224" s="247" t="s">
        <v>83</v>
      </c>
      <c r="AV224" s="13" t="s">
        <v>83</v>
      </c>
      <c r="AW224" s="13" t="s">
        <v>30</v>
      </c>
      <c r="AX224" s="13" t="s">
        <v>73</v>
      </c>
      <c r="AY224" s="247" t="s">
        <v>136</v>
      </c>
    </row>
    <row r="225" s="2" customFormat="1" ht="24.15" customHeight="1">
      <c r="A225" s="39"/>
      <c r="B225" s="40"/>
      <c r="C225" s="219" t="s">
        <v>279</v>
      </c>
      <c r="D225" s="219" t="s">
        <v>138</v>
      </c>
      <c r="E225" s="220" t="s">
        <v>280</v>
      </c>
      <c r="F225" s="221" t="s">
        <v>281</v>
      </c>
      <c r="G225" s="222" t="s">
        <v>153</v>
      </c>
      <c r="H225" s="223">
        <v>586.39999999999998</v>
      </c>
      <c r="I225" s="224"/>
      <c r="J225" s="225">
        <f>ROUND(I225*H225,2)</f>
        <v>0</v>
      </c>
      <c r="K225" s="221" t="s">
        <v>142</v>
      </c>
      <c r="L225" s="45"/>
      <c r="M225" s="226" t="s">
        <v>1</v>
      </c>
      <c r="N225" s="227" t="s">
        <v>38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143</v>
      </c>
      <c r="AT225" s="230" t="s">
        <v>138</v>
      </c>
      <c r="AU225" s="230" t="s">
        <v>83</v>
      </c>
      <c r="AY225" s="18" t="s">
        <v>136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81</v>
      </c>
      <c r="BK225" s="231">
        <f>ROUND(I225*H225,2)</f>
        <v>0</v>
      </c>
      <c r="BL225" s="18" t="s">
        <v>143</v>
      </c>
      <c r="BM225" s="230" t="s">
        <v>282</v>
      </c>
    </row>
    <row r="226" s="2" customFormat="1">
      <c r="A226" s="39"/>
      <c r="B226" s="40"/>
      <c r="C226" s="41"/>
      <c r="D226" s="232" t="s">
        <v>145</v>
      </c>
      <c r="E226" s="41"/>
      <c r="F226" s="233" t="s">
        <v>283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145</v>
      </c>
      <c r="AU226" s="18" t="s">
        <v>83</v>
      </c>
    </row>
    <row r="227" s="13" customFormat="1">
      <c r="A227" s="13"/>
      <c r="B227" s="237"/>
      <c r="C227" s="238"/>
      <c r="D227" s="232" t="s">
        <v>147</v>
      </c>
      <c r="E227" s="239" t="s">
        <v>1</v>
      </c>
      <c r="F227" s="240" t="s">
        <v>284</v>
      </c>
      <c r="G227" s="238"/>
      <c r="H227" s="241">
        <v>586.39999999999998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147</v>
      </c>
      <c r="AU227" s="247" t="s">
        <v>83</v>
      </c>
      <c r="AV227" s="13" t="s">
        <v>83</v>
      </c>
      <c r="AW227" s="13" t="s">
        <v>30</v>
      </c>
      <c r="AX227" s="13" t="s">
        <v>73</v>
      </c>
      <c r="AY227" s="247" t="s">
        <v>136</v>
      </c>
    </row>
    <row r="228" s="2" customFormat="1" ht="24.15" customHeight="1">
      <c r="A228" s="39"/>
      <c r="B228" s="40"/>
      <c r="C228" s="219" t="s">
        <v>7</v>
      </c>
      <c r="D228" s="219" t="s">
        <v>138</v>
      </c>
      <c r="E228" s="220" t="s">
        <v>285</v>
      </c>
      <c r="F228" s="221" t="s">
        <v>286</v>
      </c>
      <c r="G228" s="222" t="s">
        <v>153</v>
      </c>
      <c r="H228" s="223">
        <v>293.19999999999999</v>
      </c>
      <c r="I228" s="224"/>
      <c r="J228" s="225">
        <f>ROUND(I228*H228,2)</f>
        <v>0</v>
      </c>
      <c r="K228" s="221" t="s">
        <v>142</v>
      </c>
      <c r="L228" s="45"/>
      <c r="M228" s="226" t="s">
        <v>1</v>
      </c>
      <c r="N228" s="227" t="s">
        <v>38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143</v>
      </c>
      <c r="AT228" s="230" t="s">
        <v>138</v>
      </c>
      <c r="AU228" s="230" t="s">
        <v>83</v>
      </c>
      <c r="AY228" s="18" t="s">
        <v>136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81</v>
      </c>
      <c r="BK228" s="231">
        <f>ROUND(I228*H228,2)</f>
        <v>0</v>
      </c>
      <c r="BL228" s="18" t="s">
        <v>143</v>
      </c>
      <c r="BM228" s="230" t="s">
        <v>287</v>
      </c>
    </row>
    <row r="229" s="2" customFormat="1">
      <c r="A229" s="39"/>
      <c r="B229" s="40"/>
      <c r="C229" s="41"/>
      <c r="D229" s="232" t="s">
        <v>145</v>
      </c>
      <c r="E229" s="41"/>
      <c r="F229" s="233" t="s">
        <v>288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145</v>
      </c>
      <c r="AU229" s="18" t="s">
        <v>83</v>
      </c>
    </row>
    <row r="230" s="13" customFormat="1">
      <c r="A230" s="13"/>
      <c r="B230" s="237"/>
      <c r="C230" s="238"/>
      <c r="D230" s="232" t="s">
        <v>147</v>
      </c>
      <c r="E230" s="239" t="s">
        <v>1</v>
      </c>
      <c r="F230" s="240" t="s">
        <v>289</v>
      </c>
      <c r="G230" s="238"/>
      <c r="H230" s="241">
        <v>293.19999999999999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147</v>
      </c>
      <c r="AU230" s="247" t="s">
        <v>83</v>
      </c>
      <c r="AV230" s="13" t="s">
        <v>83</v>
      </c>
      <c r="AW230" s="13" t="s">
        <v>30</v>
      </c>
      <c r="AX230" s="13" t="s">
        <v>73</v>
      </c>
      <c r="AY230" s="247" t="s">
        <v>136</v>
      </c>
    </row>
    <row r="231" s="12" customFormat="1" ht="22.8" customHeight="1">
      <c r="A231" s="12"/>
      <c r="B231" s="203"/>
      <c r="C231" s="204"/>
      <c r="D231" s="205" t="s">
        <v>72</v>
      </c>
      <c r="E231" s="217" t="s">
        <v>290</v>
      </c>
      <c r="F231" s="217" t="s">
        <v>291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SUM(P232:P233)</f>
        <v>0</v>
      </c>
      <c r="Q231" s="211"/>
      <c r="R231" s="212">
        <f>SUM(R232:R233)</f>
        <v>0</v>
      </c>
      <c r="S231" s="211"/>
      <c r="T231" s="213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81</v>
      </c>
      <c r="AT231" s="215" t="s">
        <v>72</v>
      </c>
      <c r="AU231" s="215" t="s">
        <v>81</v>
      </c>
      <c r="AY231" s="214" t="s">
        <v>136</v>
      </c>
      <c r="BK231" s="216">
        <f>SUM(BK232:BK233)</f>
        <v>0</v>
      </c>
    </row>
    <row r="232" s="2" customFormat="1" ht="14.4" customHeight="1">
      <c r="A232" s="39"/>
      <c r="B232" s="40"/>
      <c r="C232" s="219" t="s">
        <v>292</v>
      </c>
      <c r="D232" s="219" t="s">
        <v>138</v>
      </c>
      <c r="E232" s="220" t="s">
        <v>293</v>
      </c>
      <c r="F232" s="221" t="s">
        <v>294</v>
      </c>
      <c r="G232" s="222" t="s">
        <v>295</v>
      </c>
      <c r="H232" s="223">
        <v>6.6200000000000001</v>
      </c>
      <c r="I232" s="224"/>
      <c r="J232" s="225">
        <f>ROUND(I232*H232,2)</f>
        <v>0</v>
      </c>
      <c r="K232" s="221" t="s">
        <v>142</v>
      </c>
      <c r="L232" s="45"/>
      <c r="M232" s="226" t="s">
        <v>1</v>
      </c>
      <c r="N232" s="227" t="s">
        <v>38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143</v>
      </c>
      <c r="AT232" s="230" t="s">
        <v>138</v>
      </c>
      <c r="AU232" s="230" t="s">
        <v>83</v>
      </c>
      <c r="AY232" s="18" t="s">
        <v>136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81</v>
      </c>
      <c r="BK232" s="231">
        <f>ROUND(I232*H232,2)</f>
        <v>0</v>
      </c>
      <c r="BL232" s="18" t="s">
        <v>143</v>
      </c>
      <c r="BM232" s="230" t="s">
        <v>296</v>
      </c>
    </row>
    <row r="233" s="2" customFormat="1">
      <c r="A233" s="39"/>
      <c r="B233" s="40"/>
      <c r="C233" s="41"/>
      <c r="D233" s="232" t="s">
        <v>145</v>
      </c>
      <c r="E233" s="41"/>
      <c r="F233" s="233" t="s">
        <v>297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145</v>
      </c>
      <c r="AU233" s="18" t="s">
        <v>83</v>
      </c>
    </row>
    <row r="234" s="12" customFormat="1" ht="25.92" customHeight="1">
      <c r="A234" s="12"/>
      <c r="B234" s="203"/>
      <c r="C234" s="204"/>
      <c r="D234" s="205" t="s">
        <v>72</v>
      </c>
      <c r="E234" s="206" t="s">
        <v>298</v>
      </c>
      <c r="F234" s="206" t="s">
        <v>298</v>
      </c>
      <c r="G234" s="204"/>
      <c r="H234" s="204"/>
      <c r="I234" s="207"/>
      <c r="J234" s="208">
        <f>BK234</f>
        <v>0</v>
      </c>
      <c r="K234" s="204"/>
      <c r="L234" s="209"/>
      <c r="M234" s="210"/>
      <c r="N234" s="211"/>
      <c r="O234" s="211"/>
      <c r="P234" s="212">
        <f>P235+P242+P254+P316+P334+P407+P427+P435+P456+P466+P497</f>
        <v>0</v>
      </c>
      <c r="Q234" s="211"/>
      <c r="R234" s="212">
        <f>R235+R242+R254+R316+R334+R407+R427+R435+R456+R466+R497</f>
        <v>16.437276199999999</v>
      </c>
      <c r="S234" s="211"/>
      <c r="T234" s="213">
        <f>T235+T242+T254+T316+T334+T407+T427+T435+T456+T466+T497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83</v>
      </c>
      <c r="AT234" s="215" t="s">
        <v>72</v>
      </c>
      <c r="AU234" s="215" t="s">
        <v>73</v>
      </c>
      <c r="AY234" s="214" t="s">
        <v>136</v>
      </c>
      <c r="BK234" s="216">
        <f>BK235+BK242+BK254+BK316+BK334+BK407+BK427+BK435+BK456+BK466+BK497</f>
        <v>0</v>
      </c>
    </row>
    <row r="235" s="12" customFormat="1" ht="22.8" customHeight="1">
      <c r="A235" s="12"/>
      <c r="B235" s="203"/>
      <c r="C235" s="204"/>
      <c r="D235" s="205" t="s">
        <v>72</v>
      </c>
      <c r="E235" s="217" t="s">
        <v>299</v>
      </c>
      <c r="F235" s="217" t="s">
        <v>300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SUM(P236:P241)</f>
        <v>0</v>
      </c>
      <c r="Q235" s="211"/>
      <c r="R235" s="212">
        <f>SUM(R236:R241)</f>
        <v>0.0187616</v>
      </c>
      <c r="S235" s="211"/>
      <c r="T235" s="213">
        <f>SUM(T236:T241)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83</v>
      </c>
      <c r="AT235" s="215" t="s">
        <v>72</v>
      </c>
      <c r="AU235" s="215" t="s">
        <v>81</v>
      </c>
      <c r="AY235" s="214" t="s">
        <v>136</v>
      </c>
      <c r="BK235" s="216">
        <f>SUM(BK236:BK241)</f>
        <v>0</v>
      </c>
    </row>
    <row r="236" s="2" customFormat="1" ht="24.15" customHeight="1">
      <c r="A236" s="39"/>
      <c r="B236" s="40"/>
      <c r="C236" s="219" t="s">
        <v>301</v>
      </c>
      <c r="D236" s="219" t="s">
        <v>138</v>
      </c>
      <c r="E236" s="220" t="s">
        <v>302</v>
      </c>
      <c r="F236" s="221" t="s">
        <v>303</v>
      </c>
      <c r="G236" s="222" t="s">
        <v>153</v>
      </c>
      <c r="H236" s="223">
        <v>4.1600000000000001</v>
      </c>
      <c r="I236" s="224"/>
      <c r="J236" s="225">
        <f>ROUND(I236*H236,2)</f>
        <v>0</v>
      </c>
      <c r="K236" s="221" t="s">
        <v>142</v>
      </c>
      <c r="L236" s="45"/>
      <c r="M236" s="226" t="s">
        <v>1</v>
      </c>
      <c r="N236" s="227" t="s">
        <v>38</v>
      </c>
      <c r="O236" s="92"/>
      <c r="P236" s="228">
        <f>O236*H236</f>
        <v>0</v>
      </c>
      <c r="Q236" s="228">
        <v>0.0045100000000000001</v>
      </c>
      <c r="R236" s="228">
        <f>Q236*H236</f>
        <v>0.0187616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252</v>
      </c>
      <c r="AT236" s="230" t="s">
        <v>138</v>
      </c>
      <c r="AU236" s="230" t="s">
        <v>83</v>
      </c>
      <c r="AY236" s="18" t="s">
        <v>136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81</v>
      </c>
      <c r="BK236" s="231">
        <f>ROUND(I236*H236,2)</f>
        <v>0</v>
      </c>
      <c r="BL236" s="18" t="s">
        <v>252</v>
      </c>
      <c r="BM236" s="230" t="s">
        <v>304</v>
      </c>
    </row>
    <row r="237" s="2" customFormat="1">
      <c r="A237" s="39"/>
      <c r="B237" s="40"/>
      <c r="C237" s="41"/>
      <c r="D237" s="232" t="s">
        <v>145</v>
      </c>
      <c r="E237" s="41"/>
      <c r="F237" s="233" t="s">
        <v>305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145</v>
      </c>
      <c r="AU237" s="18" t="s">
        <v>83</v>
      </c>
    </row>
    <row r="238" s="13" customFormat="1">
      <c r="A238" s="13"/>
      <c r="B238" s="237"/>
      <c r="C238" s="238"/>
      <c r="D238" s="232" t="s">
        <v>147</v>
      </c>
      <c r="E238" s="239" t="s">
        <v>1</v>
      </c>
      <c r="F238" s="240" t="s">
        <v>306</v>
      </c>
      <c r="G238" s="238"/>
      <c r="H238" s="241">
        <v>4.1600000000000001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147</v>
      </c>
      <c r="AU238" s="247" t="s">
        <v>83</v>
      </c>
      <c r="AV238" s="13" t="s">
        <v>83</v>
      </c>
      <c r="AW238" s="13" t="s">
        <v>30</v>
      </c>
      <c r="AX238" s="13" t="s">
        <v>73</v>
      </c>
      <c r="AY238" s="247" t="s">
        <v>136</v>
      </c>
    </row>
    <row r="239" s="14" customFormat="1">
      <c r="A239" s="14"/>
      <c r="B239" s="248"/>
      <c r="C239" s="249"/>
      <c r="D239" s="232" t="s">
        <v>147</v>
      </c>
      <c r="E239" s="250" t="s">
        <v>1</v>
      </c>
      <c r="F239" s="251" t="s">
        <v>150</v>
      </c>
      <c r="G239" s="249"/>
      <c r="H239" s="252">
        <v>4.1600000000000001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8" t="s">
        <v>147</v>
      </c>
      <c r="AU239" s="258" t="s">
        <v>83</v>
      </c>
      <c r="AV239" s="14" t="s">
        <v>143</v>
      </c>
      <c r="AW239" s="14" t="s">
        <v>30</v>
      </c>
      <c r="AX239" s="14" t="s">
        <v>81</v>
      </c>
      <c r="AY239" s="258" t="s">
        <v>136</v>
      </c>
    </row>
    <row r="240" s="2" customFormat="1" ht="24.15" customHeight="1">
      <c r="A240" s="39"/>
      <c r="B240" s="40"/>
      <c r="C240" s="219" t="s">
        <v>307</v>
      </c>
      <c r="D240" s="219" t="s">
        <v>138</v>
      </c>
      <c r="E240" s="220" t="s">
        <v>308</v>
      </c>
      <c r="F240" s="221" t="s">
        <v>309</v>
      </c>
      <c r="G240" s="222" t="s">
        <v>295</v>
      </c>
      <c r="H240" s="223">
        <v>0.019</v>
      </c>
      <c r="I240" s="224"/>
      <c r="J240" s="225">
        <f>ROUND(I240*H240,2)</f>
        <v>0</v>
      </c>
      <c r="K240" s="221" t="s">
        <v>142</v>
      </c>
      <c r="L240" s="45"/>
      <c r="M240" s="226" t="s">
        <v>1</v>
      </c>
      <c r="N240" s="227" t="s">
        <v>38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252</v>
      </c>
      <c r="AT240" s="230" t="s">
        <v>138</v>
      </c>
      <c r="AU240" s="230" t="s">
        <v>83</v>
      </c>
      <c r="AY240" s="18" t="s">
        <v>136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81</v>
      </c>
      <c r="BK240" s="231">
        <f>ROUND(I240*H240,2)</f>
        <v>0</v>
      </c>
      <c r="BL240" s="18" t="s">
        <v>252</v>
      </c>
      <c r="BM240" s="230" t="s">
        <v>310</v>
      </c>
    </row>
    <row r="241" s="2" customFormat="1">
      <c r="A241" s="39"/>
      <c r="B241" s="40"/>
      <c r="C241" s="41"/>
      <c r="D241" s="232" t="s">
        <v>145</v>
      </c>
      <c r="E241" s="41"/>
      <c r="F241" s="233" t="s">
        <v>311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145</v>
      </c>
      <c r="AU241" s="18" t="s">
        <v>83</v>
      </c>
    </row>
    <row r="242" s="12" customFormat="1" ht="22.8" customHeight="1">
      <c r="A242" s="12"/>
      <c r="B242" s="203"/>
      <c r="C242" s="204"/>
      <c r="D242" s="205" t="s">
        <v>72</v>
      </c>
      <c r="E242" s="217" t="s">
        <v>312</v>
      </c>
      <c r="F242" s="217" t="s">
        <v>313</v>
      </c>
      <c r="G242" s="204"/>
      <c r="H242" s="204"/>
      <c r="I242" s="207"/>
      <c r="J242" s="218">
        <f>BK242</f>
        <v>0</v>
      </c>
      <c r="K242" s="204"/>
      <c r="L242" s="209"/>
      <c r="M242" s="210"/>
      <c r="N242" s="211"/>
      <c r="O242" s="211"/>
      <c r="P242" s="212">
        <f>SUM(P243:P253)</f>
        <v>0</v>
      </c>
      <c r="Q242" s="211"/>
      <c r="R242" s="212">
        <f>SUM(R243:R253)</f>
        <v>1.2906465000000003</v>
      </c>
      <c r="S242" s="211"/>
      <c r="T242" s="213">
        <f>SUM(T243:T253)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4" t="s">
        <v>83</v>
      </c>
      <c r="AT242" s="215" t="s">
        <v>72</v>
      </c>
      <c r="AU242" s="215" t="s">
        <v>81</v>
      </c>
      <c r="AY242" s="214" t="s">
        <v>136</v>
      </c>
      <c r="BK242" s="216">
        <f>SUM(BK243:BK253)</f>
        <v>0</v>
      </c>
    </row>
    <row r="243" s="2" customFormat="1" ht="24.15" customHeight="1">
      <c r="A243" s="39"/>
      <c r="B243" s="40"/>
      <c r="C243" s="219" t="s">
        <v>314</v>
      </c>
      <c r="D243" s="219" t="s">
        <v>138</v>
      </c>
      <c r="E243" s="220" t="s">
        <v>315</v>
      </c>
      <c r="F243" s="221" t="s">
        <v>316</v>
      </c>
      <c r="G243" s="222" t="s">
        <v>153</v>
      </c>
      <c r="H243" s="223">
        <v>254.02000000000001</v>
      </c>
      <c r="I243" s="224"/>
      <c r="J243" s="225">
        <f>ROUND(I243*H243,2)</f>
        <v>0</v>
      </c>
      <c r="K243" s="221" t="s">
        <v>142</v>
      </c>
      <c r="L243" s="45"/>
      <c r="M243" s="226" t="s">
        <v>1</v>
      </c>
      <c r="N243" s="227" t="s">
        <v>38</v>
      </c>
      <c r="O243" s="92"/>
      <c r="P243" s="228">
        <f>O243*H243</f>
        <v>0</v>
      </c>
      <c r="Q243" s="228">
        <v>0.00029999999999999997</v>
      </c>
      <c r="R243" s="228">
        <f>Q243*H243</f>
        <v>0.076205999999999996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252</v>
      </c>
      <c r="AT243" s="230" t="s">
        <v>138</v>
      </c>
      <c r="AU243" s="230" t="s">
        <v>83</v>
      </c>
      <c r="AY243" s="18" t="s">
        <v>136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81</v>
      </c>
      <c r="BK243" s="231">
        <f>ROUND(I243*H243,2)</f>
        <v>0</v>
      </c>
      <c r="BL243" s="18" t="s">
        <v>252</v>
      </c>
      <c r="BM243" s="230" t="s">
        <v>317</v>
      </c>
    </row>
    <row r="244" s="2" customFormat="1">
      <c r="A244" s="39"/>
      <c r="B244" s="40"/>
      <c r="C244" s="41"/>
      <c r="D244" s="232" t="s">
        <v>145</v>
      </c>
      <c r="E244" s="41"/>
      <c r="F244" s="233" t="s">
        <v>318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145</v>
      </c>
      <c r="AU244" s="18" t="s">
        <v>83</v>
      </c>
    </row>
    <row r="245" s="14" customFormat="1">
      <c r="A245" s="14"/>
      <c r="B245" s="248"/>
      <c r="C245" s="249"/>
      <c r="D245" s="232" t="s">
        <v>147</v>
      </c>
      <c r="E245" s="250" t="s">
        <v>1</v>
      </c>
      <c r="F245" s="251" t="s">
        <v>150</v>
      </c>
      <c r="G245" s="249"/>
      <c r="H245" s="252">
        <v>254.02000000000001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8" t="s">
        <v>147</v>
      </c>
      <c r="AU245" s="258" t="s">
        <v>83</v>
      </c>
      <c r="AV245" s="14" t="s">
        <v>143</v>
      </c>
      <c r="AW245" s="14" t="s">
        <v>30</v>
      </c>
      <c r="AX245" s="14" t="s">
        <v>73</v>
      </c>
      <c r="AY245" s="258" t="s">
        <v>136</v>
      </c>
    </row>
    <row r="246" s="2" customFormat="1" ht="24.15" customHeight="1">
      <c r="A246" s="39"/>
      <c r="B246" s="40"/>
      <c r="C246" s="269" t="s">
        <v>319</v>
      </c>
      <c r="D246" s="269" t="s">
        <v>218</v>
      </c>
      <c r="E246" s="270" t="s">
        <v>320</v>
      </c>
      <c r="F246" s="271" t="s">
        <v>321</v>
      </c>
      <c r="G246" s="272" t="s">
        <v>153</v>
      </c>
      <c r="H246" s="273">
        <v>133.45500000000001</v>
      </c>
      <c r="I246" s="274"/>
      <c r="J246" s="275">
        <f>ROUND(I246*H246,2)</f>
        <v>0</v>
      </c>
      <c r="K246" s="271" t="s">
        <v>142</v>
      </c>
      <c r="L246" s="276"/>
      <c r="M246" s="277" t="s">
        <v>1</v>
      </c>
      <c r="N246" s="278" t="s">
        <v>38</v>
      </c>
      <c r="O246" s="92"/>
      <c r="P246" s="228">
        <f>O246*H246</f>
        <v>0</v>
      </c>
      <c r="Q246" s="228">
        <v>0.0035000000000000001</v>
      </c>
      <c r="R246" s="228">
        <f>Q246*H246</f>
        <v>0.46709250000000008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322</v>
      </c>
      <c r="AT246" s="230" t="s">
        <v>218</v>
      </c>
      <c r="AU246" s="230" t="s">
        <v>83</v>
      </c>
      <c r="AY246" s="18" t="s">
        <v>136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81</v>
      </c>
      <c r="BK246" s="231">
        <f>ROUND(I246*H246,2)</f>
        <v>0</v>
      </c>
      <c r="BL246" s="18" t="s">
        <v>252</v>
      </c>
      <c r="BM246" s="230" t="s">
        <v>323</v>
      </c>
    </row>
    <row r="247" s="2" customFormat="1">
      <c r="A247" s="39"/>
      <c r="B247" s="40"/>
      <c r="C247" s="41"/>
      <c r="D247" s="232" t="s">
        <v>145</v>
      </c>
      <c r="E247" s="41"/>
      <c r="F247" s="233" t="s">
        <v>324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145</v>
      </c>
      <c r="AU247" s="18" t="s">
        <v>83</v>
      </c>
    </row>
    <row r="248" s="13" customFormat="1">
      <c r="A248" s="13"/>
      <c r="B248" s="237"/>
      <c r="C248" s="238"/>
      <c r="D248" s="232" t="s">
        <v>147</v>
      </c>
      <c r="E248" s="239" t="s">
        <v>1</v>
      </c>
      <c r="F248" s="240" t="s">
        <v>325</v>
      </c>
      <c r="G248" s="238"/>
      <c r="H248" s="241">
        <v>133.45500000000001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147</v>
      </c>
      <c r="AU248" s="247" t="s">
        <v>83</v>
      </c>
      <c r="AV248" s="13" t="s">
        <v>83</v>
      </c>
      <c r="AW248" s="13" t="s">
        <v>30</v>
      </c>
      <c r="AX248" s="13" t="s">
        <v>81</v>
      </c>
      <c r="AY248" s="247" t="s">
        <v>136</v>
      </c>
    </row>
    <row r="249" s="2" customFormat="1" ht="24.15" customHeight="1">
      <c r="A249" s="39"/>
      <c r="B249" s="40"/>
      <c r="C249" s="269" t="s">
        <v>326</v>
      </c>
      <c r="D249" s="269" t="s">
        <v>218</v>
      </c>
      <c r="E249" s="270" t="s">
        <v>327</v>
      </c>
      <c r="F249" s="271" t="s">
        <v>328</v>
      </c>
      <c r="G249" s="272" t="s">
        <v>153</v>
      </c>
      <c r="H249" s="273">
        <v>133.45500000000001</v>
      </c>
      <c r="I249" s="274"/>
      <c r="J249" s="275">
        <f>ROUND(I249*H249,2)</f>
        <v>0</v>
      </c>
      <c r="K249" s="271" t="s">
        <v>142</v>
      </c>
      <c r="L249" s="276"/>
      <c r="M249" s="277" t="s">
        <v>1</v>
      </c>
      <c r="N249" s="278" t="s">
        <v>38</v>
      </c>
      <c r="O249" s="92"/>
      <c r="P249" s="228">
        <f>O249*H249</f>
        <v>0</v>
      </c>
      <c r="Q249" s="228">
        <v>0.0055999999999999999</v>
      </c>
      <c r="R249" s="228">
        <f>Q249*H249</f>
        <v>0.74734800000000001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322</v>
      </c>
      <c r="AT249" s="230" t="s">
        <v>218</v>
      </c>
      <c r="AU249" s="230" t="s">
        <v>83</v>
      </c>
      <c r="AY249" s="18" t="s">
        <v>136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81</v>
      </c>
      <c r="BK249" s="231">
        <f>ROUND(I249*H249,2)</f>
        <v>0</v>
      </c>
      <c r="BL249" s="18" t="s">
        <v>252</v>
      </c>
      <c r="BM249" s="230" t="s">
        <v>329</v>
      </c>
    </row>
    <row r="250" s="2" customFormat="1">
      <c r="A250" s="39"/>
      <c r="B250" s="40"/>
      <c r="C250" s="41"/>
      <c r="D250" s="232" t="s">
        <v>145</v>
      </c>
      <c r="E250" s="41"/>
      <c r="F250" s="233" t="s">
        <v>328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145</v>
      </c>
      <c r="AU250" s="18" t="s">
        <v>83</v>
      </c>
    </row>
    <row r="251" s="13" customFormat="1">
      <c r="A251" s="13"/>
      <c r="B251" s="237"/>
      <c r="C251" s="238"/>
      <c r="D251" s="232" t="s">
        <v>147</v>
      </c>
      <c r="E251" s="239" t="s">
        <v>1</v>
      </c>
      <c r="F251" s="240" t="s">
        <v>325</v>
      </c>
      <c r="G251" s="238"/>
      <c r="H251" s="241">
        <v>133.45500000000001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147</v>
      </c>
      <c r="AU251" s="247" t="s">
        <v>83</v>
      </c>
      <c r="AV251" s="13" t="s">
        <v>83</v>
      </c>
      <c r="AW251" s="13" t="s">
        <v>30</v>
      </c>
      <c r="AX251" s="13" t="s">
        <v>81</v>
      </c>
      <c r="AY251" s="247" t="s">
        <v>136</v>
      </c>
    </row>
    <row r="252" s="2" customFormat="1" ht="24.15" customHeight="1">
      <c r="A252" s="39"/>
      <c r="B252" s="40"/>
      <c r="C252" s="219" t="s">
        <v>330</v>
      </c>
      <c r="D252" s="219" t="s">
        <v>138</v>
      </c>
      <c r="E252" s="220" t="s">
        <v>331</v>
      </c>
      <c r="F252" s="221" t="s">
        <v>332</v>
      </c>
      <c r="G252" s="222" t="s">
        <v>295</v>
      </c>
      <c r="H252" s="223">
        <v>1.2909999999999999</v>
      </c>
      <c r="I252" s="224"/>
      <c r="J252" s="225">
        <f>ROUND(I252*H252,2)</f>
        <v>0</v>
      </c>
      <c r="K252" s="221" t="s">
        <v>142</v>
      </c>
      <c r="L252" s="45"/>
      <c r="M252" s="226" t="s">
        <v>1</v>
      </c>
      <c r="N252" s="227" t="s">
        <v>38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252</v>
      </c>
      <c r="AT252" s="230" t="s">
        <v>138</v>
      </c>
      <c r="AU252" s="230" t="s">
        <v>83</v>
      </c>
      <c r="AY252" s="18" t="s">
        <v>136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81</v>
      </c>
      <c r="BK252" s="231">
        <f>ROUND(I252*H252,2)</f>
        <v>0</v>
      </c>
      <c r="BL252" s="18" t="s">
        <v>252</v>
      </c>
      <c r="BM252" s="230" t="s">
        <v>333</v>
      </c>
    </row>
    <row r="253" s="2" customFormat="1">
      <c r="A253" s="39"/>
      <c r="B253" s="40"/>
      <c r="C253" s="41"/>
      <c r="D253" s="232" t="s">
        <v>145</v>
      </c>
      <c r="E253" s="41"/>
      <c r="F253" s="233" t="s">
        <v>334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145</v>
      </c>
      <c r="AU253" s="18" t="s">
        <v>83</v>
      </c>
    </row>
    <row r="254" s="12" customFormat="1" ht="22.8" customHeight="1">
      <c r="A254" s="12"/>
      <c r="B254" s="203"/>
      <c r="C254" s="204"/>
      <c r="D254" s="205" t="s">
        <v>72</v>
      </c>
      <c r="E254" s="217" t="s">
        <v>335</v>
      </c>
      <c r="F254" s="217" t="s">
        <v>336</v>
      </c>
      <c r="G254" s="204"/>
      <c r="H254" s="204"/>
      <c r="I254" s="207"/>
      <c r="J254" s="218">
        <f>BK254</f>
        <v>0</v>
      </c>
      <c r="K254" s="204"/>
      <c r="L254" s="209"/>
      <c r="M254" s="210"/>
      <c r="N254" s="211"/>
      <c r="O254" s="211"/>
      <c r="P254" s="212">
        <f>SUM(P255:P315)</f>
        <v>0</v>
      </c>
      <c r="Q254" s="211"/>
      <c r="R254" s="212">
        <f>SUM(R255:R315)</f>
        <v>8.1765507800000012</v>
      </c>
      <c r="S254" s="211"/>
      <c r="T254" s="213">
        <f>SUM(T255:T315)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4" t="s">
        <v>83</v>
      </c>
      <c r="AT254" s="215" t="s">
        <v>72</v>
      </c>
      <c r="AU254" s="215" t="s">
        <v>81</v>
      </c>
      <c r="AY254" s="214" t="s">
        <v>136</v>
      </c>
      <c r="BK254" s="216">
        <f>SUM(BK255:BK315)</f>
        <v>0</v>
      </c>
    </row>
    <row r="255" s="2" customFormat="1" ht="14.4" customHeight="1">
      <c r="A255" s="39"/>
      <c r="B255" s="40"/>
      <c r="C255" s="219" t="s">
        <v>337</v>
      </c>
      <c r="D255" s="219" t="s">
        <v>138</v>
      </c>
      <c r="E255" s="220" t="s">
        <v>338</v>
      </c>
      <c r="F255" s="221" t="s">
        <v>339</v>
      </c>
      <c r="G255" s="222" t="s">
        <v>141</v>
      </c>
      <c r="H255" s="223">
        <v>0.92400000000000004</v>
      </c>
      <c r="I255" s="224"/>
      <c r="J255" s="225">
        <f>ROUND(I255*H255,2)</f>
        <v>0</v>
      </c>
      <c r="K255" s="221" t="s">
        <v>142</v>
      </c>
      <c r="L255" s="45"/>
      <c r="M255" s="226" t="s">
        <v>1</v>
      </c>
      <c r="N255" s="227" t="s">
        <v>38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252</v>
      </c>
      <c r="AT255" s="230" t="s">
        <v>138</v>
      </c>
      <c r="AU255" s="230" t="s">
        <v>83</v>
      </c>
      <c r="AY255" s="18" t="s">
        <v>136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81</v>
      </c>
      <c r="BK255" s="231">
        <f>ROUND(I255*H255,2)</f>
        <v>0</v>
      </c>
      <c r="BL255" s="18" t="s">
        <v>252</v>
      </c>
      <c r="BM255" s="230" t="s">
        <v>340</v>
      </c>
    </row>
    <row r="256" s="2" customFormat="1">
      <c r="A256" s="39"/>
      <c r="B256" s="40"/>
      <c r="C256" s="41"/>
      <c r="D256" s="232" t="s">
        <v>145</v>
      </c>
      <c r="E256" s="41"/>
      <c r="F256" s="233" t="s">
        <v>341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145</v>
      </c>
      <c r="AU256" s="18" t="s">
        <v>83</v>
      </c>
    </row>
    <row r="257" s="13" customFormat="1">
      <c r="A257" s="13"/>
      <c r="B257" s="237"/>
      <c r="C257" s="238"/>
      <c r="D257" s="232" t="s">
        <v>147</v>
      </c>
      <c r="E257" s="239" t="s">
        <v>1</v>
      </c>
      <c r="F257" s="240" t="s">
        <v>342</v>
      </c>
      <c r="G257" s="238"/>
      <c r="H257" s="241">
        <v>0.52200000000000002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147</v>
      </c>
      <c r="AU257" s="247" t="s">
        <v>83</v>
      </c>
      <c r="AV257" s="13" t="s">
        <v>83</v>
      </c>
      <c r="AW257" s="13" t="s">
        <v>30</v>
      </c>
      <c r="AX257" s="13" t="s">
        <v>73</v>
      </c>
      <c r="AY257" s="247" t="s">
        <v>136</v>
      </c>
    </row>
    <row r="258" s="13" customFormat="1">
      <c r="A258" s="13"/>
      <c r="B258" s="237"/>
      <c r="C258" s="238"/>
      <c r="D258" s="232" t="s">
        <v>147</v>
      </c>
      <c r="E258" s="239" t="s">
        <v>1</v>
      </c>
      <c r="F258" s="240" t="s">
        <v>343</v>
      </c>
      <c r="G258" s="238"/>
      <c r="H258" s="241">
        <v>0.246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147</v>
      </c>
      <c r="AU258" s="247" t="s">
        <v>83</v>
      </c>
      <c r="AV258" s="13" t="s">
        <v>83</v>
      </c>
      <c r="AW258" s="13" t="s">
        <v>30</v>
      </c>
      <c r="AX258" s="13" t="s">
        <v>73</v>
      </c>
      <c r="AY258" s="247" t="s">
        <v>136</v>
      </c>
    </row>
    <row r="259" s="13" customFormat="1">
      <c r="A259" s="13"/>
      <c r="B259" s="237"/>
      <c r="C259" s="238"/>
      <c r="D259" s="232" t="s">
        <v>147</v>
      </c>
      <c r="E259" s="239" t="s">
        <v>1</v>
      </c>
      <c r="F259" s="240" t="s">
        <v>344</v>
      </c>
      <c r="G259" s="238"/>
      <c r="H259" s="241">
        <v>0.156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147</v>
      </c>
      <c r="AU259" s="247" t="s">
        <v>83</v>
      </c>
      <c r="AV259" s="13" t="s">
        <v>83</v>
      </c>
      <c r="AW259" s="13" t="s">
        <v>30</v>
      </c>
      <c r="AX259" s="13" t="s">
        <v>73</v>
      </c>
      <c r="AY259" s="247" t="s">
        <v>136</v>
      </c>
    </row>
    <row r="260" s="14" customFormat="1">
      <c r="A260" s="14"/>
      <c r="B260" s="248"/>
      <c r="C260" s="249"/>
      <c r="D260" s="232" t="s">
        <v>147</v>
      </c>
      <c r="E260" s="250" t="s">
        <v>1</v>
      </c>
      <c r="F260" s="251" t="s">
        <v>150</v>
      </c>
      <c r="G260" s="249"/>
      <c r="H260" s="252">
        <v>0.92400000000000004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147</v>
      </c>
      <c r="AU260" s="258" t="s">
        <v>83</v>
      </c>
      <c r="AV260" s="14" t="s">
        <v>143</v>
      </c>
      <c r="AW260" s="14" t="s">
        <v>4</v>
      </c>
      <c r="AX260" s="14" t="s">
        <v>81</v>
      </c>
      <c r="AY260" s="258" t="s">
        <v>136</v>
      </c>
    </row>
    <row r="261" s="2" customFormat="1" ht="24.15" customHeight="1">
      <c r="A261" s="39"/>
      <c r="B261" s="40"/>
      <c r="C261" s="219" t="s">
        <v>216</v>
      </c>
      <c r="D261" s="219" t="s">
        <v>138</v>
      </c>
      <c r="E261" s="220" t="s">
        <v>345</v>
      </c>
      <c r="F261" s="221" t="s">
        <v>346</v>
      </c>
      <c r="G261" s="222" t="s">
        <v>204</v>
      </c>
      <c r="H261" s="223">
        <v>198.80000000000001</v>
      </c>
      <c r="I261" s="224"/>
      <c r="J261" s="225">
        <f>ROUND(I261*H261,2)</f>
        <v>0</v>
      </c>
      <c r="K261" s="221" t="s">
        <v>142</v>
      </c>
      <c r="L261" s="45"/>
      <c r="M261" s="226" t="s">
        <v>1</v>
      </c>
      <c r="N261" s="227" t="s">
        <v>38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252</v>
      </c>
      <c r="AT261" s="230" t="s">
        <v>138</v>
      </c>
      <c r="AU261" s="230" t="s">
        <v>83</v>
      </c>
      <c r="AY261" s="18" t="s">
        <v>136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81</v>
      </c>
      <c r="BK261" s="231">
        <f>ROUND(I261*H261,2)</f>
        <v>0</v>
      </c>
      <c r="BL261" s="18" t="s">
        <v>252</v>
      </c>
      <c r="BM261" s="230" t="s">
        <v>347</v>
      </c>
    </row>
    <row r="262" s="2" customFormat="1">
      <c r="A262" s="39"/>
      <c r="B262" s="40"/>
      <c r="C262" s="41"/>
      <c r="D262" s="232" t="s">
        <v>145</v>
      </c>
      <c r="E262" s="41"/>
      <c r="F262" s="233" t="s">
        <v>348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145</v>
      </c>
      <c r="AU262" s="18" t="s">
        <v>83</v>
      </c>
    </row>
    <row r="263" s="13" customFormat="1">
      <c r="A263" s="13"/>
      <c r="B263" s="237"/>
      <c r="C263" s="238"/>
      <c r="D263" s="232" t="s">
        <v>147</v>
      </c>
      <c r="E263" s="239" t="s">
        <v>1</v>
      </c>
      <c r="F263" s="240" t="s">
        <v>349</v>
      </c>
      <c r="G263" s="238"/>
      <c r="H263" s="241">
        <v>65.280000000000001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147</v>
      </c>
      <c r="AU263" s="247" t="s">
        <v>83</v>
      </c>
      <c r="AV263" s="13" t="s">
        <v>83</v>
      </c>
      <c r="AW263" s="13" t="s">
        <v>30</v>
      </c>
      <c r="AX263" s="13" t="s">
        <v>73</v>
      </c>
      <c r="AY263" s="247" t="s">
        <v>136</v>
      </c>
    </row>
    <row r="264" s="13" customFormat="1">
      <c r="A264" s="13"/>
      <c r="B264" s="237"/>
      <c r="C264" s="238"/>
      <c r="D264" s="232" t="s">
        <v>147</v>
      </c>
      <c r="E264" s="239" t="s">
        <v>1</v>
      </c>
      <c r="F264" s="240" t="s">
        <v>350</v>
      </c>
      <c r="G264" s="238"/>
      <c r="H264" s="241">
        <v>22.32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147</v>
      </c>
      <c r="AU264" s="247" t="s">
        <v>83</v>
      </c>
      <c r="AV264" s="13" t="s">
        <v>83</v>
      </c>
      <c r="AW264" s="13" t="s">
        <v>30</v>
      </c>
      <c r="AX264" s="13" t="s">
        <v>73</v>
      </c>
      <c r="AY264" s="247" t="s">
        <v>136</v>
      </c>
    </row>
    <row r="265" s="13" customFormat="1">
      <c r="A265" s="13"/>
      <c r="B265" s="237"/>
      <c r="C265" s="238"/>
      <c r="D265" s="232" t="s">
        <v>147</v>
      </c>
      <c r="E265" s="239" t="s">
        <v>1</v>
      </c>
      <c r="F265" s="240" t="s">
        <v>351</v>
      </c>
      <c r="G265" s="238"/>
      <c r="H265" s="241">
        <v>80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147</v>
      </c>
      <c r="AU265" s="247" t="s">
        <v>83</v>
      </c>
      <c r="AV265" s="13" t="s">
        <v>83</v>
      </c>
      <c r="AW265" s="13" t="s">
        <v>30</v>
      </c>
      <c r="AX265" s="13" t="s">
        <v>73</v>
      </c>
      <c r="AY265" s="247" t="s">
        <v>136</v>
      </c>
    </row>
    <row r="266" s="13" customFormat="1">
      <c r="A266" s="13"/>
      <c r="B266" s="237"/>
      <c r="C266" s="238"/>
      <c r="D266" s="232" t="s">
        <v>147</v>
      </c>
      <c r="E266" s="239" t="s">
        <v>1</v>
      </c>
      <c r="F266" s="240" t="s">
        <v>352</v>
      </c>
      <c r="G266" s="238"/>
      <c r="H266" s="241">
        <v>31.199999999999999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147</v>
      </c>
      <c r="AU266" s="247" t="s">
        <v>83</v>
      </c>
      <c r="AV266" s="13" t="s">
        <v>83</v>
      </c>
      <c r="AW266" s="13" t="s">
        <v>30</v>
      </c>
      <c r="AX266" s="13" t="s">
        <v>73</v>
      </c>
      <c r="AY266" s="247" t="s">
        <v>136</v>
      </c>
    </row>
    <row r="267" s="2" customFormat="1" ht="24.15" customHeight="1">
      <c r="A267" s="39"/>
      <c r="B267" s="40"/>
      <c r="C267" s="219" t="s">
        <v>353</v>
      </c>
      <c r="D267" s="219" t="s">
        <v>138</v>
      </c>
      <c r="E267" s="220" t="s">
        <v>354</v>
      </c>
      <c r="F267" s="221" t="s">
        <v>355</v>
      </c>
      <c r="G267" s="222" t="s">
        <v>153</v>
      </c>
      <c r="H267" s="223">
        <v>197.315</v>
      </c>
      <c r="I267" s="224"/>
      <c r="J267" s="225">
        <f>ROUND(I267*H267,2)</f>
        <v>0</v>
      </c>
      <c r="K267" s="221" t="s">
        <v>142</v>
      </c>
      <c r="L267" s="45"/>
      <c r="M267" s="226" t="s">
        <v>1</v>
      </c>
      <c r="N267" s="227" t="s">
        <v>38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252</v>
      </c>
      <c r="AT267" s="230" t="s">
        <v>138</v>
      </c>
      <c r="AU267" s="230" t="s">
        <v>83</v>
      </c>
      <c r="AY267" s="18" t="s">
        <v>136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81</v>
      </c>
      <c r="BK267" s="231">
        <f>ROUND(I267*H267,2)</f>
        <v>0</v>
      </c>
      <c r="BL267" s="18" t="s">
        <v>252</v>
      </c>
      <c r="BM267" s="230" t="s">
        <v>356</v>
      </c>
    </row>
    <row r="268" s="2" customFormat="1">
      <c r="A268" s="39"/>
      <c r="B268" s="40"/>
      <c r="C268" s="41"/>
      <c r="D268" s="232" t="s">
        <v>145</v>
      </c>
      <c r="E268" s="41"/>
      <c r="F268" s="233" t="s">
        <v>357</v>
      </c>
      <c r="G268" s="41"/>
      <c r="H268" s="41"/>
      <c r="I268" s="234"/>
      <c r="J268" s="41"/>
      <c r="K268" s="41"/>
      <c r="L268" s="45"/>
      <c r="M268" s="235"/>
      <c r="N268" s="236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145</v>
      </c>
      <c r="AU268" s="18" t="s">
        <v>83</v>
      </c>
    </row>
    <row r="269" s="13" customFormat="1">
      <c r="A269" s="13"/>
      <c r="B269" s="237"/>
      <c r="C269" s="238"/>
      <c r="D269" s="232" t="s">
        <v>147</v>
      </c>
      <c r="E269" s="239" t="s">
        <v>1</v>
      </c>
      <c r="F269" s="240" t="s">
        <v>358</v>
      </c>
      <c r="G269" s="238"/>
      <c r="H269" s="241">
        <v>170.84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147</v>
      </c>
      <c r="AU269" s="247" t="s">
        <v>83</v>
      </c>
      <c r="AV269" s="13" t="s">
        <v>83</v>
      </c>
      <c r="AW269" s="13" t="s">
        <v>30</v>
      </c>
      <c r="AX269" s="13" t="s">
        <v>73</v>
      </c>
      <c r="AY269" s="247" t="s">
        <v>136</v>
      </c>
    </row>
    <row r="270" s="13" customFormat="1">
      <c r="A270" s="13"/>
      <c r="B270" s="237"/>
      <c r="C270" s="238"/>
      <c r="D270" s="232" t="s">
        <v>147</v>
      </c>
      <c r="E270" s="239" t="s">
        <v>1</v>
      </c>
      <c r="F270" s="240" t="s">
        <v>359</v>
      </c>
      <c r="G270" s="238"/>
      <c r="H270" s="241">
        <v>66.495000000000005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147</v>
      </c>
      <c r="AU270" s="247" t="s">
        <v>83</v>
      </c>
      <c r="AV270" s="13" t="s">
        <v>83</v>
      </c>
      <c r="AW270" s="13" t="s">
        <v>30</v>
      </c>
      <c r="AX270" s="13" t="s">
        <v>73</v>
      </c>
      <c r="AY270" s="247" t="s">
        <v>136</v>
      </c>
    </row>
    <row r="271" s="16" customFormat="1">
      <c r="A271" s="16"/>
      <c r="B271" s="279"/>
      <c r="C271" s="280"/>
      <c r="D271" s="232" t="s">
        <v>147</v>
      </c>
      <c r="E271" s="281" t="s">
        <v>1</v>
      </c>
      <c r="F271" s="282" t="s">
        <v>246</v>
      </c>
      <c r="G271" s="280"/>
      <c r="H271" s="283">
        <v>237.33500000000001</v>
      </c>
      <c r="I271" s="284"/>
      <c r="J271" s="280"/>
      <c r="K271" s="280"/>
      <c r="L271" s="285"/>
      <c r="M271" s="286"/>
      <c r="N271" s="287"/>
      <c r="O271" s="287"/>
      <c r="P271" s="287"/>
      <c r="Q271" s="287"/>
      <c r="R271" s="287"/>
      <c r="S271" s="287"/>
      <c r="T271" s="288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89" t="s">
        <v>147</v>
      </c>
      <c r="AU271" s="289" t="s">
        <v>83</v>
      </c>
      <c r="AV271" s="16" t="s">
        <v>158</v>
      </c>
      <c r="AW271" s="16" t="s">
        <v>30</v>
      </c>
      <c r="AX271" s="16" t="s">
        <v>73</v>
      </c>
      <c r="AY271" s="289" t="s">
        <v>136</v>
      </c>
    </row>
    <row r="272" s="13" customFormat="1">
      <c r="A272" s="13"/>
      <c r="B272" s="237"/>
      <c r="C272" s="238"/>
      <c r="D272" s="232" t="s">
        <v>147</v>
      </c>
      <c r="E272" s="239" t="s">
        <v>1</v>
      </c>
      <c r="F272" s="240" t="s">
        <v>360</v>
      </c>
      <c r="G272" s="238"/>
      <c r="H272" s="241">
        <v>-17.920000000000002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147</v>
      </c>
      <c r="AU272" s="247" t="s">
        <v>83</v>
      </c>
      <c r="AV272" s="13" t="s">
        <v>83</v>
      </c>
      <c r="AW272" s="13" t="s">
        <v>30</v>
      </c>
      <c r="AX272" s="13" t="s">
        <v>73</v>
      </c>
      <c r="AY272" s="247" t="s">
        <v>136</v>
      </c>
    </row>
    <row r="273" s="13" customFormat="1">
      <c r="A273" s="13"/>
      <c r="B273" s="237"/>
      <c r="C273" s="238"/>
      <c r="D273" s="232" t="s">
        <v>147</v>
      </c>
      <c r="E273" s="239" t="s">
        <v>1</v>
      </c>
      <c r="F273" s="240" t="s">
        <v>361</v>
      </c>
      <c r="G273" s="238"/>
      <c r="H273" s="241">
        <v>-22.100000000000001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147</v>
      </c>
      <c r="AU273" s="247" t="s">
        <v>83</v>
      </c>
      <c r="AV273" s="13" t="s">
        <v>83</v>
      </c>
      <c r="AW273" s="13" t="s">
        <v>30</v>
      </c>
      <c r="AX273" s="13" t="s">
        <v>73</v>
      </c>
      <c r="AY273" s="247" t="s">
        <v>136</v>
      </c>
    </row>
    <row r="274" s="16" customFormat="1">
      <c r="A274" s="16"/>
      <c r="B274" s="279"/>
      <c r="C274" s="280"/>
      <c r="D274" s="232" t="s">
        <v>147</v>
      </c>
      <c r="E274" s="281" t="s">
        <v>1</v>
      </c>
      <c r="F274" s="282" t="s">
        <v>246</v>
      </c>
      <c r="G274" s="280"/>
      <c r="H274" s="283">
        <v>-40.020000000000003</v>
      </c>
      <c r="I274" s="284"/>
      <c r="J274" s="280"/>
      <c r="K274" s="280"/>
      <c r="L274" s="285"/>
      <c r="M274" s="286"/>
      <c r="N274" s="287"/>
      <c r="O274" s="287"/>
      <c r="P274" s="287"/>
      <c r="Q274" s="287"/>
      <c r="R274" s="287"/>
      <c r="S274" s="287"/>
      <c r="T274" s="288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89" t="s">
        <v>147</v>
      </c>
      <c r="AU274" s="289" t="s">
        <v>83</v>
      </c>
      <c r="AV274" s="16" t="s">
        <v>158</v>
      </c>
      <c r="AW274" s="16" t="s">
        <v>30</v>
      </c>
      <c r="AX274" s="16" t="s">
        <v>73</v>
      </c>
      <c r="AY274" s="289" t="s">
        <v>136</v>
      </c>
    </row>
    <row r="275" s="14" customFormat="1">
      <c r="A275" s="14"/>
      <c r="B275" s="248"/>
      <c r="C275" s="249"/>
      <c r="D275" s="232" t="s">
        <v>147</v>
      </c>
      <c r="E275" s="250" t="s">
        <v>1</v>
      </c>
      <c r="F275" s="251" t="s">
        <v>150</v>
      </c>
      <c r="G275" s="249"/>
      <c r="H275" s="252">
        <v>197.315</v>
      </c>
      <c r="I275" s="253"/>
      <c r="J275" s="249"/>
      <c r="K275" s="249"/>
      <c r="L275" s="254"/>
      <c r="M275" s="255"/>
      <c r="N275" s="256"/>
      <c r="O275" s="256"/>
      <c r="P275" s="256"/>
      <c r="Q275" s="256"/>
      <c r="R275" s="256"/>
      <c r="S275" s="256"/>
      <c r="T275" s="25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8" t="s">
        <v>147</v>
      </c>
      <c r="AU275" s="258" t="s">
        <v>83</v>
      </c>
      <c r="AV275" s="14" t="s">
        <v>143</v>
      </c>
      <c r="AW275" s="14" t="s">
        <v>30</v>
      </c>
      <c r="AX275" s="14" t="s">
        <v>81</v>
      </c>
      <c r="AY275" s="258" t="s">
        <v>136</v>
      </c>
    </row>
    <row r="276" s="2" customFormat="1" ht="14.4" customHeight="1">
      <c r="A276" s="39"/>
      <c r="B276" s="40"/>
      <c r="C276" s="219" t="s">
        <v>322</v>
      </c>
      <c r="D276" s="219" t="s">
        <v>138</v>
      </c>
      <c r="E276" s="220" t="s">
        <v>362</v>
      </c>
      <c r="F276" s="221" t="s">
        <v>363</v>
      </c>
      <c r="G276" s="222" t="s">
        <v>153</v>
      </c>
      <c r="H276" s="223">
        <v>72.599999999999994</v>
      </c>
      <c r="I276" s="224"/>
      <c r="J276" s="225">
        <f>ROUND(I276*H276,2)</f>
        <v>0</v>
      </c>
      <c r="K276" s="221" t="s">
        <v>142</v>
      </c>
      <c r="L276" s="45"/>
      <c r="M276" s="226" t="s">
        <v>1</v>
      </c>
      <c r="N276" s="227" t="s">
        <v>38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252</v>
      </c>
      <c r="AT276" s="230" t="s">
        <v>138</v>
      </c>
      <c r="AU276" s="230" t="s">
        <v>83</v>
      </c>
      <c r="AY276" s="18" t="s">
        <v>136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81</v>
      </c>
      <c r="BK276" s="231">
        <f>ROUND(I276*H276,2)</f>
        <v>0</v>
      </c>
      <c r="BL276" s="18" t="s">
        <v>252</v>
      </c>
      <c r="BM276" s="230" t="s">
        <v>364</v>
      </c>
    </row>
    <row r="277" s="2" customFormat="1">
      <c r="A277" s="39"/>
      <c r="B277" s="40"/>
      <c r="C277" s="41"/>
      <c r="D277" s="232" t="s">
        <v>145</v>
      </c>
      <c r="E277" s="41"/>
      <c r="F277" s="233" t="s">
        <v>365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145</v>
      </c>
      <c r="AU277" s="18" t="s">
        <v>83</v>
      </c>
    </row>
    <row r="278" s="13" customFormat="1">
      <c r="A278" s="13"/>
      <c r="B278" s="237"/>
      <c r="C278" s="238"/>
      <c r="D278" s="232" t="s">
        <v>147</v>
      </c>
      <c r="E278" s="239" t="s">
        <v>1</v>
      </c>
      <c r="F278" s="240" t="s">
        <v>366</v>
      </c>
      <c r="G278" s="238"/>
      <c r="H278" s="241">
        <v>19.199999999999999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147</v>
      </c>
      <c r="AU278" s="247" t="s">
        <v>83</v>
      </c>
      <c r="AV278" s="13" t="s">
        <v>83</v>
      </c>
      <c r="AW278" s="13" t="s">
        <v>30</v>
      </c>
      <c r="AX278" s="13" t="s">
        <v>73</v>
      </c>
      <c r="AY278" s="247" t="s">
        <v>136</v>
      </c>
    </row>
    <row r="279" s="13" customFormat="1">
      <c r="A279" s="13"/>
      <c r="B279" s="237"/>
      <c r="C279" s="238"/>
      <c r="D279" s="232" t="s">
        <v>147</v>
      </c>
      <c r="E279" s="239" t="s">
        <v>1</v>
      </c>
      <c r="F279" s="240" t="s">
        <v>367</v>
      </c>
      <c r="G279" s="238"/>
      <c r="H279" s="241">
        <v>26.52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147</v>
      </c>
      <c r="AU279" s="247" t="s">
        <v>83</v>
      </c>
      <c r="AV279" s="13" t="s">
        <v>83</v>
      </c>
      <c r="AW279" s="13" t="s">
        <v>30</v>
      </c>
      <c r="AX279" s="13" t="s">
        <v>73</v>
      </c>
      <c r="AY279" s="247" t="s">
        <v>136</v>
      </c>
    </row>
    <row r="280" s="13" customFormat="1">
      <c r="A280" s="13"/>
      <c r="B280" s="237"/>
      <c r="C280" s="238"/>
      <c r="D280" s="232" t="s">
        <v>147</v>
      </c>
      <c r="E280" s="239" t="s">
        <v>1</v>
      </c>
      <c r="F280" s="240" t="s">
        <v>368</v>
      </c>
      <c r="G280" s="238"/>
      <c r="H280" s="241">
        <v>21.780000000000001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147</v>
      </c>
      <c r="AU280" s="247" t="s">
        <v>83</v>
      </c>
      <c r="AV280" s="13" t="s">
        <v>83</v>
      </c>
      <c r="AW280" s="13" t="s">
        <v>30</v>
      </c>
      <c r="AX280" s="13" t="s">
        <v>73</v>
      </c>
      <c r="AY280" s="247" t="s">
        <v>136</v>
      </c>
    </row>
    <row r="281" s="13" customFormat="1">
      <c r="A281" s="13"/>
      <c r="B281" s="237"/>
      <c r="C281" s="238"/>
      <c r="D281" s="232" t="s">
        <v>147</v>
      </c>
      <c r="E281" s="239" t="s">
        <v>1</v>
      </c>
      <c r="F281" s="240" t="s">
        <v>369</v>
      </c>
      <c r="G281" s="238"/>
      <c r="H281" s="241">
        <v>5.0999999999999996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147</v>
      </c>
      <c r="AU281" s="247" t="s">
        <v>83</v>
      </c>
      <c r="AV281" s="13" t="s">
        <v>83</v>
      </c>
      <c r="AW281" s="13" t="s">
        <v>30</v>
      </c>
      <c r="AX281" s="13" t="s">
        <v>73</v>
      </c>
      <c r="AY281" s="247" t="s">
        <v>136</v>
      </c>
    </row>
    <row r="282" s="14" customFormat="1">
      <c r="A282" s="14"/>
      <c r="B282" s="248"/>
      <c r="C282" s="249"/>
      <c r="D282" s="232" t="s">
        <v>147</v>
      </c>
      <c r="E282" s="250" t="s">
        <v>1</v>
      </c>
      <c r="F282" s="251" t="s">
        <v>150</v>
      </c>
      <c r="G282" s="249"/>
      <c r="H282" s="252">
        <v>72.599999999999994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8" t="s">
        <v>147</v>
      </c>
      <c r="AU282" s="258" t="s">
        <v>83</v>
      </c>
      <c r="AV282" s="14" t="s">
        <v>143</v>
      </c>
      <c r="AW282" s="14" t="s">
        <v>30</v>
      </c>
      <c r="AX282" s="14" t="s">
        <v>81</v>
      </c>
      <c r="AY282" s="258" t="s">
        <v>136</v>
      </c>
    </row>
    <row r="283" s="2" customFormat="1" ht="24.15" customHeight="1">
      <c r="A283" s="39"/>
      <c r="B283" s="40"/>
      <c r="C283" s="219" t="s">
        <v>370</v>
      </c>
      <c r="D283" s="219" t="s">
        <v>138</v>
      </c>
      <c r="E283" s="220" t="s">
        <v>371</v>
      </c>
      <c r="F283" s="221" t="s">
        <v>372</v>
      </c>
      <c r="G283" s="222" t="s">
        <v>153</v>
      </c>
      <c r="H283" s="223">
        <v>375.47500000000002</v>
      </c>
      <c r="I283" s="224"/>
      <c r="J283" s="225">
        <f>ROUND(I283*H283,2)</f>
        <v>0</v>
      </c>
      <c r="K283" s="221" t="s">
        <v>142</v>
      </c>
      <c r="L283" s="45"/>
      <c r="M283" s="226" t="s">
        <v>1</v>
      </c>
      <c r="N283" s="227" t="s">
        <v>38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252</v>
      </c>
      <c r="AT283" s="230" t="s">
        <v>138</v>
      </c>
      <c r="AU283" s="230" t="s">
        <v>83</v>
      </c>
      <c r="AY283" s="18" t="s">
        <v>136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81</v>
      </c>
      <c r="BK283" s="231">
        <f>ROUND(I283*H283,2)</f>
        <v>0</v>
      </c>
      <c r="BL283" s="18" t="s">
        <v>252</v>
      </c>
      <c r="BM283" s="230" t="s">
        <v>373</v>
      </c>
    </row>
    <row r="284" s="2" customFormat="1">
      <c r="A284" s="39"/>
      <c r="B284" s="40"/>
      <c r="C284" s="41"/>
      <c r="D284" s="232" t="s">
        <v>145</v>
      </c>
      <c r="E284" s="41"/>
      <c r="F284" s="233" t="s">
        <v>374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145</v>
      </c>
      <c r="AU284" s="18" t="s">
        <v>83</v>
      </c>
    </row>
    <row r="285" s="13" customFormat="1">
      <c r="A285" s="13"/>
      <c r="B285" s="237"/>
      <c r="C285" s="238"/>
      <c r="D285" s="232" t="s">
        <v>147</v>
      </c>
      <c r="E285" s="239" t="s">
        <v>1</v>
      </c>
      <c r="F285" s="240" t="s">
        <v>358</v>
      </c>
      <c r="G285" s="238"/>
      <c r="H285" s="241">
        <v>170.84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147</v>
      </c>
      <c r="AU285" s="247" t="s">
        <v>83</v>
      </c>
      <c r="AV285" s="13" t="s">
        <v>83</v>
      </c>
      <c r="AW285" s="13" t="s">
        <v>30</v>
      </c>
      <c r="AX285" s="13" t="s">
        <v>73</v>
      </c>
      <c r="AY285" s="247" t="s">
        <v>136</v>
      </c>
    </row>
    <row r="286" s="13" customFormat="1">
      <c r="A286" s="13"/>
      <c r="B286" s="237"/>
      <c r="C286" s="238"/>
      <c r="D286" s="232" t="s">
        <v>147</v>
      </c>
      <c r="E286" s="239" t="s">
        <v>1</v>
      </c>
      <c r="F286" s="240" t="s">
        <v>359</v>
      </c>
      <c r="G286" s="238"/>
      <c r="H286" s="241">
        <v>66.495000000000005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147</v>
      </c>
      <c r="AU286" s="247" t="s">
        <v>83</v>
      </c>
      <c r="AV286" s="13" t="s">
        <v>83</v>
      </c>
      <c r="AW286" s="13" t="s">
        <v>30</v>
      </c>
      <c r="AX286" s="13" t="s">
        <v>73</v>
      </c>
      <c r="AY286" s="247" t="s">
        <v>136</v>
      </c>
    </row>
    <row r="287" s="16" customFormat="1">
      <c r="A287" s="16"/>
      <c r="B287" s="279"/>
      <c r="C287" s="280"/>
      <c r="D287" s="232" t="s">
        <v>147</v>
      </c>
      <c r="E287" s="281" t="s">
        <v>1</v>
      </c>
      <c r="F287" s="282" t="s">
        <v>246</v>
      </c>
      <c r="G287" s="280"/>
      <c r="H287" s="283">
        <v>237.33500000000001</v>
      </c>
      <c r="I287" s="284"/>
      <c r="J287" s="280"/>
      <c r="K287" s="280"/>
      <c r="L287" s="285"/>
      <c r="M287" s="286"/>
      <c r="N287" s="287"/>
      <c r="O287" s="287"/>
      <c r="P287" s="287"/>
      <c r="Q287" s="287"/>
      <c r="R287" s="287"/>
      <c r="S287" s="287"/>
      <c r="T287" s="288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89" t="s">
        <v>147</v>
      </c>
      <c r="AU287" s="289" t="s">
        <v>83</v>
      </c>
      <c r="AV287" s="16" t="s">
        <v>158</v>
      </c>
      <c r="AW287" s="16" t="s">
        <v>30</v>
      </c>
      <c r="AX287" s="16" t="s">
        <v>73</v>
      </c>
      <c r="AY287" s="289" t="s">
        <v>136</v>
      </c>
    </row>
    <row r="288" s="13" customFormat="1">
      <c r="A288" s="13"/>
      <c r="B288" s="237"/>
      <c r="C288" s="238"/>
      <c r="D288" s="232" t="s">
        <v>147</v>
      </c>
      <c r="E288" s="239" t="s">
        <v>1</v>
      </c>
      <c r="F288" s="240" t="s">
        <v>375</v>
      </c>
      <c r="G288" s="238"/>
      <c r="H288" s="241">
        <v>138.13999999999999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147</v>
      </c>
      <c r="AU288" s="247" t="s">
        <v>83</v>
      </c>
      <c r="AV288" s="13" t="s">
        <v>83</v>
      </c>
      <c r="AW288" s="13" t="s">
        <v>30</v>
      </c>
      <c r="AX288" s="13" t="s">
        <v>73</v>
      </c>
      <c r="AY288" s="247" t="s">
        <v>136</v>
      </c>
    </row>
    <row r="289" s="16" customFormat="1">
      <c r="A289" s="16"/>
      <c r="B289" s="279"/>
      <c r="C289" s="280"/>
      <c r="D289" s="232" t="s">
        <v>147</v>
      </c>
      <c r="E289" s="281" t="s">
        <v>1</v>
      </c>
      <c r="F289" s="282" t="s">
        <v>246</v>
      </c>
      <c r="G289" s="280"/>
      <c r="H289" s="283">
        <v>138.13999999999999</v>
      </c>
      <c r="I289" s="284"/>
      <c r="J289" s="280"/>
      <c r="K289" s="280"/>
      <c r="L289" s="285"/>
      <c r="M289" s="286"/>
      <c r="N289" s="287"/>
      <c r="O289" s="287"/>
      <c r="P289" s="287"/>
      <c r="Q289" s="287"/>
      <c r="R289" s="287"/>
      <c r="S289" s="287"/>
      <c r="T289" s="288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89" t="s">
        <v>147</v>
      </c>
      <c r="AU289" s="289" t="s">
        <v>83</v>
      </c>
      <c r="AV289" s="16" t="s">
        <v>158</v>
      </c>
      <c r="AW289" s="16" t="s">
        <v>30</v>
      </c>
      <c r="AX289" s="16" t="s">
        <v>73</v>
      </c>
      <c r="AY289" s="289" t="s">
        <v>136</v>
      </c>
    </row>
    <row r="290" s="14" customFormat="1">
      <c r="A290" s="14"/>
      <c r="B290" s="248"/>
      <c r="C290" s="249"/>
      <c r="D290" s="232" t="s">
        <v>147</v>
      </c>
      <c r="E290" s="250" t="s">
        <v>1</v>
      </c>
      <c r="F290" s="251" t="s">
        <v>150</v>
      </c>
      <c r="G290" s="249"/>
      <c r="H290" s="252">
        <v>375.47500000000002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8" t="s">
        <v>147</v>
      </c>
      <c r="AU290" s="258" t="s">
        <v>83</v>
      </c>
      <c r="AV290" s="14" t="s">
        <v>143</v>
      </c>
      <c r="AW290" s="14" t="s">
        <v>30</v>
      </c>
      <c r="AX290" s="14" t="s">
        <v>81</v>
      </c>
      <c r="AY290" s="258" t="s">
        <v>136</v>
      </c>
    </row>
    <row r="291" s="2" customFormat="1" ht="24.15" customHeight="1">
      <c r="A291" s="39"/>
      <c r="B291" s="40"/>
      <c r="C291" s="219" t="s">
        <v>376</v>
      </c>
      <c r="D291" s="219" t="s">
        <v>138</v>
      </c>
      <c r="E291" s="220" t="s">
        <v>377</v>
      </c>
      <c r="F291" s="221" t="s">
        <v>378</v>
      </c>
      <c r="G291" s="222" t="s">
        <v>204</v>
      </c>
      <c r="H291" s="223">
        <v>376</v>
      </c>
      <c r="I291" s="224"/>
      <c r="J291" s="225">
        <f>ROUND(I291*H291,2)</f>
        <v>0</v>
      </c>
      <c r="K291" s="221" t="s">
        <v>142</v>
      </c>
      <c r="L291" s="45"/>
      <c r="M291" s="226" t="s">
        <v>1</v>
      </c>
      <c r="N291" s="227" t="s">
        <v>38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252</v>
      </c>
      <c r="AT291" s="230" t="s">
        <v>138</v>
      </c>
      <c r="AU291" s="230" t="s">
        <v>83</v>
      </c>
      <c r="AY291" s="18" t="s">
        <v>136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81</v>
      </c>
      <c r="BK291" s="231">
        <f>ROUND(I291*H291,2)</f>
        <v>0</v>
      </c>
      <c r="BL291" s="18" t="s">
        <v>252</v>
      </c>
      <c r="BM291" s="230" t="s">
        <v>379</v>
      </c>
    </row>
    <row r="292" s="2" customFormat="1">
      <c r="A292" s="39"/>
      <c r="B292" s="40"/>
      <c r="C292" s="41"/>
      <c r="D292" s="232" t="s">
        <v>145</v>
      </c>
      <c r="E292" s="41"/>
      <c r="F292" s="233" t="s">
        <v>380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145</v>
      </c>
      <c r="AU292" s="18" t="s">
        <v>83</v>
      </c>
    </row>
    <row r="293" s="13" customFormat="1">
      <c r="A293" s="13"/>
      <c r="B293" s="237"/>
      <c r="C293" s="238"/>
      <c r="D293" s="232" t="s">
        <v>147</v>
      </c>
      <c r="E293" s="239" t="s">
        <v>1</v>
      </c>
      <c r="F293" s="240" t="s">
        <v>358</v>
      </c>
      <c r="G293" s="238"/>
      <c r="H293" s="241">
        <v>170.84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147</v>
      </c>
      <c r="AU293" s="247" t="s">
        <v>83</v>
      </c>
      <c r="AV293" s="13" t="s">
        <v>83</v>
      </c>
      <c r="AW293" s="13" t="s">
        <v>30</v>
      </c>
      <c r="AX293" s="13" t="s">
        <v>73</v>
      </c>
      <c r="AY293" s="247" t="s">
        <v>136</v>
      </c>
    </row>
    <row r="294" s="13" customFormat="1">
      <c r="A294" s="13"/>
      <c r="B294" s="237"/>
      <c r="C294" s="238"/>
      <c r="D294" s="232" t="s">
        <v>147</v>
      </c>
      <c r="E294" s="239" t="s">
        <v>1</v>
      </c>
      <c r="F294" s="240" t="s">
        <v>359</v>
      </c>
      <c r="G294" s="238"/>
      <c r="H294" s="241">
        <v>66.495000000000005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147</v>
      </c>
      <c r="AU294" s="247" t="s">
        <v>83</v>
      </c>
      <c r="AV294" s="13" t="s">
        <v>83</v>
      </c>
      <c r="AW294" s="13" t="s">
        <v>30</v>
      </c>
      <c r="AX294" s="13" t="s">
        <v>73</v>
      </c>
      <c r="AY294" s="247" t="s">
        <v>136</v>
      </c>
    </row>
    <row r="295" s="16" customFormat="1">
      <c r="A295" s="16"/>
      <c r="B295" s="279"/>
      <c r="C295" s="280"/>
      <c r="D295" s="232" t="s">
        <v>147</v>
      </c>
      <c r="E295" s="281" t="s">
        <v>1</v>
      </c>
      <c r="F295" s="282" t="s">
        <v>246</v>
      </c>
      <c r="G295" s="280"/>
      <c r="H295" s="283">
        <v>237.33500000000001</v>
      </c>
      <c r="I295" s="284"/>
      <c r="J295" s="280"/>
      <c r="K295" s="280"/>
      <c r="L295" s="285"/>
      <c r="M295" s="286"/>
      <c r="N295" s="287"/>
      <c r="O295" s="287"/>
      <c r="P295" s="287"/>
      <c r="Q295" s="287"/>
      <c r="R295" s="287"/>
      <c r="S295" s="287"/>
      <c r="T295" s="288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89" t="s">
        <v>147</v>
      </c>
      <c r="AU295" s="289" t="s">
        <v>83</v>
      </c>
      <c r="AV295" s="16" t="s">
        <v>158</v>
      </c>
      <c r="AW295" s="16" t="s">
        <v>30</v>
      </c>
      <c r="AX295" s="16" t="s">
        <v>73</v>
      </c>
      <c r="AY295" s="289" t="s">
        <v>136</v>
      </c>
    </row>
    <row r="296" s="13" customFormat="1">
      <c r="A296" s="13"/>
      <c r="B296" s="237"/>
      <c r="C296" s="238"/>
      <c r="D296" s="232" t="s">
        <v>147</v>
      </c>
      <c r="E296" s="239" t="s">
        <v>1</v>
      </c>
      <c r="F296" s="240" t="s">
        <v>375</v>
      </c>
      <c r="G296" s="238"/>
      <c r="H296" s="241">
        <v>138.13999999999999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147</v>
      </c>
      <c r="AU296" s="247" t="s">
        <v>83</v>
      </c>
      <c r="AV296" s="13" t="s">
        <v>83</v>
      </c>
      <c r="AW296" s="13" t="s">
        <v>30</v>
      </c>
      <c r="AX296" s="13" t="s">
        <v>73</v>
      </c>
      <c r="AY296" s="247" t="s">
        <v>136</v>
      </c>
    </row>
    <row r="297" s="16" customFormat="1">
      <c r="A297" s="16"/>
      <c r="B297" s="279"/>
      <c r="C297" s="280"/>
      <c r="D297" s="232" t="s">
        <v>147</v>
      </c>
      <c r="E297" s="281" t="s">
        <v>1</v>
      </c>
      <c r="F297" s="282" t="s">
        <v>246</v>
      </c>
      <c r="G297" s="280"/>
      <c r="H297" s="283">
        <v>138.13999999999999</v>
      </c>
      <c r="I297" s="284"/>
      <c r="J297" s="280"/>
      <c r="K297" s="280"/>
      <c r="L297" s="285"/>
      <c r="M297" s="286"/>
      <c r="N297" s="287"/>
      <c r="O297" s="287"/>
      <c r="P297" s="287"/>
      <c r="Q297" s="287"/>
      <c r="R297" s="287"/>
      <c r="S297" s="287"/>
      <c r="T297" s="288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89" t="s">
        <v>147</v>
      </c>
      <c r="AU297" s="289" t="s">
        <v>83</v>
      </c>
      <c r="AV297" s="16" t="s">
        <v>158</v>
      </c>
      <c r="AW297" s="16" t="s">
        <v>30</v>
      </c>
      <c r="AX297" s="16" t="s">
        <v>73</v>
      </c>
      <c r="AY297" s="289" t="s">
        <v>136</v>
      </c>
    </row>
    <row r="298" s="13" customFormat="1">
      <c r="A298" s="13"/>
      <c r="B298" s="237"/>
      <c r="C298" s="238"/>
      <c r="D298" s="232" t="s">
        <v>147</v>
      </c>
      <c r="E298" s="239" t="s">
        <v>1</v>
      </c>
      <c r="F298" s="240" t="s">
        <v>381</v>
      </c>
      <c r="G298" s="238"/>
      <c r="H298" s="241">
        <v>0.52500000000000002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147</v>
      </c>
      <c r="AU298" s="247" t="s">
        <v>83</v>
      </c>
      <c r="AV298" s="13" t="s">
        <v>83</v>
      </c>
      <c r="AW298" s="13" t="s">
        <v>30</v>
      </c>
      <c r="AX298" s="13" t="s">
        <v>73</v>
      </c>
      <c r="AY298" s="247" t="s">
        <v>136</v>
      </c>
    </row>
    <row r="299" s="14" customFormat="1">
      <c r="A299" s="14"/>
      <c r="B299" s="248"/>
      <c r="C299" s="249"/>
      <c r="D299" s="232" t="s">
        <v>147</v>
      </c>
      <c r="E299" s="250" t="s">
        <v>1</v>
      </c>
      <c r="F299" s="251" t="s">
        <v>150</v>
      </c>
      <c r="G299" s="249"/>
      <c r="H299" s="252">
        <v>376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8" t="s">
        <v>147</v>
      </c>
      <c r="AU299" s="258" t="s">
        <v>83</v>
      </c>
      <c r="AV299" s="14" t="s">
        <v>143</v>
      </c>
      <c r="AW299" s="14" t="s">
        <v>30</v>
      </c>
      <c r="AX299" s="14" t="s">
        <v>81</v>
      </c>
      <c r="AY299" s="258" t="s">
        <v>136</v>
      </c>
    </row>
    <row r="300" s="2" customFormat="1" ht="14.4" customHeight="1">
      <c r="A300" s="39"/>
      <c r="B300" s="40"/>
      <c r="C300" s="269" t="s">
        <v>382</v>
      </c>
      <c r="D300" s="269" t="s">
        <v>218</v>
      </c>
      <c r="E300" s="270" t="s">
        <v>383</v>
      </c>
      <c r="F300" s="271" t="s">
        <v>384</v>
      </c>
      <c r="G300" s="272" t="s">
        <v>141</v>
      </c>
      <c r="H300" s="273">
        <v>4.9640000000000004</v>
      </c>
      <c r="I300" s="274"/>
      <c r="J300" s="275">
        <f>ROUND(I300*H300,2)</f>
        <v>0</v>
      </c>
      <c r="K300" s="271" t="s">
        <v>142</v>
      </c>
      <c r="L300" s="276"/>
      <c r="M300" s="277" t="s">
        <v>1</v>
      </c>
      <c r="N300" s="278" t="s">
        <v>38</v>
      </c>
      <c r="O300" s="92"/>
      <c r="P300" s="228">
        <f>O300*H300</f>
        <v>0</v>
      </c>
      <c r="Q300" s="228">
        <v>0.55000000000000004</v>
      </c>
      <c r="R300" s="228">
        <f>Q300*H300</f>
        <v>2.7302000000000004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322</v>
      </c>
      <c r="AT300" s="230" t="s">
        <v>218</v>
      </c>
      <c r="AU300" s="230" t="s">
        <v>83</v>
      </c>
      <c r="AY300" s="18" t="s">
        <v>136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81</v>
      </c>
      <c r="BK300" s="231">
        <f>ROUND(I300*H300,2)</f>
        <v>0</v>
      </c>
      <c r="BL300" s="18" t="s">
        <v>252</v>
      </c>
      <c r="BM300" s="230" t="s">
        <v>385</v>
      </c>
    </row>
    <row r="301" s="2" customFormat="1">
      <c r="A301" s="39"/>
      <c r="B301" s="40"/>
      <c r="C301" s="41"/>
      <c r="D301" s="232" t="s">
        <v>145</v>
      </c>
      <c r="E301" s="41"/>
      <c r="F301" s="233" t="s">
        <v>384</v>
      </c>
      <c r="G301" s="41"/>
      <c r="H301" s="41"/>
      <c r="I301" s="234"/>
      <c r="J301" s="41"/>
      <c r="K301" s="41"/>
      <c r="L301" s="45"/>
      <c r="M301" s="235"/>
      <c r="N301" s="236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145</v>
      </c>
      <c r="AU301" s="18" t="s">
        <v>83</v>
      </c>
    </row>
    <row r="302" s="13" customFormat="1">
      <c r="A302" s="13"/>
      <c r="B302" s="237"/>
      <c r="C302" s="238"/>
      <c r="D302" s="232" t="s">
        <v>147</v>
      </c>
      <c r="E302" s="239" t="s">
        <v>1</v>
      </c>
      <c r="F302" s="240" t="s">
        <v>386</v>
      </c>
      <c r="G302" s="238"/>
      <c r="H302" s="241">
        <v>0.99299999999999999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147</v>
      </c>
      <c r="AU302" s="247" t="s">
        <v>83</v>
      </c>
      <c r="AV302" s="13" t="s">
        <v>83</v>
      </c>
      <c r="AW302" s="13" t="s">
        <v>30</v>
      </c>
      <c r="AX302" s="13" t="s">
        <v>73</v>
      </c>
      <c r="AY302" s="247" t="s">
        <v>136</v>
      </c>
    </row>
    <row r="303" s="13" customFormat="1">
      <c r="A303" s="13"/>
      <c r="B303" s="237"/>
      <c r="C303" s="238"/>
      <c r="D303" s="232" t="s">
        <v>147</v>
      </c>
      <c r="E303" s="239" t="s">
        <v>1</v>
      </c>
      <c r="F303" s="240" t="s">
        <v>387</v>
      </c>
      <c r="G303" s="238"/>
      <c r="H303" s="241">
        <v>3.9710000000000001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147</v>
      </c>
      <c r="AU303" s="247" t="s">
        <v>83</v>
      </c>
      <c r="AV303" s="13" t="s">
        <v>83</v>
      </c>
      <c r="AW303" s="13" t="s">
        <v>30</v>
      </c>
      <c r="AX303" s="13" t="s">
        <v>73</v>
      </c>
      <c r="AY303" s="247" t="s">
        <v>136</v>
      </c>
    </row>
    <row r="304" s="14" customFormat="1">
      <c r="A304" s="14"/>
      <c r="B304" s="248"/>
      <c r="C304" s="249"/>
      <c r="D304" s="232" t="s">
        <v>147</v>
      </c>
      <c r="E304" s="250" t="s">
        <v>1</v>
      </c>
      <c r="F304" s="251" t="s">
        <v>150</v>
      </c>
      <c r="G304" s="249"/>
      <c r="H304" s="252">
        <v>4.9640000000000004</v>
      </c>
      <c r="I304" s="253"/>
      <c r="J304" s="249"/>
      <c r="K304" s="249"/>
      <c r="L304" s="254"/>
      <c r="M304" s="255"/>
      <c r="N304" s="256"/>
      <c r="O304" s="256"/>
      <c r="P304" s="256"/>
      <c r="Q304" s="256"/>
      <c r="R304" s="256"/>
      <c r="S304" s="256"/>
      <c r="T304" s="25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8" t="s">
        <v>147</v>
      </c>
      <c r="AU304" s="258" t="s">
        <v>83</v>
      </c>
      <c r="AV304" s="14" t="s">
        <v>143</v>
      </c>
      <c r="AW304" s="14" t="s">
        <v>30</v>
      </c>
      <c r="AX304" s="14" t="s">
        <v>81</v>
      </c>
      <c r="AY304" s="258" t="s">
        <v>136</v>
      </c>
    </row>
    <row r="305" s="2" customFormat="1" ht="14.4" customHeight="1">
      <c r="A305" s="39"/>
      <c r="B305" s="40"/>
      <c r="C305" s="269" t="s">
        <v>388</v>
      </c>
      <c r="D305" s="269" t="s">
        <v>218</v>
      </c>
      <c r="E305" s="270" t="s">
        <v>389</v>
      </c>
      <c r="F305" s="271" t="s">
        <v>390</v>
      </c>
      <c r="G305" s="272" t="s">
        <v>141</v>
      </c>
      <c r="H305" s="273">
        <v>5.4260000000000002</v>
      </c>
      <c r="I305" s="274"/>
      <c r="J305" s="275">
        <f>ROUND(I305*H305,2)</f>
        <v>0</v>
      </c>
      <c r="K305" s="271" t="s">
        <v>142</v>
      </c>
      <c r="L305" s="276"/>
      <c r="M305" s="277" t="s">
        <v>1</v>
      </c>
      <c r="N305" s="278" t="s">
        <v>38</v>
      </c>
      <c r="O305" s="92"/>
      <c r="P305" s="228">
        <f>O305*H305</f>
        <v>0</v>
      </c>
      <c r="Q305" s="228">
        <v>0.55000000000000004</v>
      </c>
      <c r="R305" s="228">
        <f>Q305*H305</f>
        <v>2.9843000000000002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322</v>
      </c>
      <c r="AT305" s="230" t="s">
        <v>218</v>
      </c>
      <c r="AU305" s="230" t="s">
        <v>83</v>
      </c>
      <c r="AY305" s="18" t="s">
        <v>136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81</v>
      </c>
      <c r="BK305" s="231">
        <f>ROUND(I305*H305,2)</f>
        <v>0</v>
      </c>
      <c r="BL305" s="18" t="s">
        <v>252</v>
      </c>
      <c r="BM305" s="230" t="s">
        <v>391</v>
      </c>
    </row>
    <row r="306" s="2" customFormat="1">
      <c r="A306" s="39"/>
      <c r="B306" s="40"/>
      <c r="C306" s="41"/>
      <c r="D306" s="232" t="s">
        <v>145</v>
      </c>
      <c r="E306" s="41"/>
      <c r="F306" s="233" t="s">
        <v>390</v>
      </c>
      <c r="G306" s="41"/>
      <c r="H306" s="41"/>
      <c r="I306" s="234"/>
      <c r="J306" s="41"/>
      <c r="K306" s="41"/>
      <c r="L306" s="45"/>
      <c r="M306" s="235"/>
      <c r="N306" s="236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145</v>
      </c>
      <c r="AU306" s="18" t="s">
        <v>83</v>
      </c>
    </row>
    <row r="307" s="13" customFormat="1">
      <c r="A307" s="13"/>
      <c r="B307" s="237"/>
      <c r="C307" s="238"/>
      <c r="D307" s="232" t="s">
        <v>147</v>
      </c>
      <c r="E307" s="239" t="s">
        <v>1</v>
      </c>
      <c r="F307" s="240" t="s">
        <v>392</v>
      </c>
      <c r="G307" s="238"/>
      <c r="H307" s="241">
        <v>5.4260000000000002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147</v>
      </c>
      <c r="AU307" s="247" t="s">
        <v>83</v>
      </c>
      <c r="AV307" s="13" t="s">
        <v>83</v>
      </c>
      <c r="AW307" s="13" t="s">
        <v>30</v>
      </c>
      <c r="AX307" s="13" t="s">
        <v>81</v>
      </c>
      <c r="AY307" s="247" t="s">
        <v>136</v>
      </c>
    </row>
    <row r="308" s="2" customFormat="1" ht="14.4" customHeight="1">
      <c r="A308" s="39"/>
      <c r="B308" s="40"/>
      <c r="C308" s="269" t="s">
        <v>393</v>
      </c>
      <c r="D308" s="269" t="s">
        <v>218</v>
      </c>
      <c r="E308" s="270" t="s">
        <v>394</v>
      </c>
      <c r="F308" s="271" t="s">
        <v>395</v>
      </c>
      <c r="G308" s="272" t="s">
        <v>141</v>
      </c>
      <c r="H308" s="273">
        <v>4.2939999999999996</v>
      </c>
      <c r="I308" s="274"/>
      <c r="J308" s="275">
        <f>ROUND(I308*H308,2)</f>
        <v>0</v>
      </c>
      <c r="K308" s="271" t="s">
        <v>142</v>
      </c>
      <c r="L308" s="276"/>
      <c r="M308" s="277" t="s">
        <v>1</v>
      </c>
      <c r="N308" s="278" t="s">
        <v>38</v>
      </c>
      <c r="O308" s="92"/>
      <c r="P308" s="228">
        <f>O308*H308</f>
        <v>0</v>
      </c>
      <c r="Q308" s="228">
        <v>0.55000000000000004</v>
      </c>
      <c r="R308" s="228">
        <f>Q308*H308</f>
        <v>2.3616999999999999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322</v>
      </c>
      <c r="AT308" s="230" t="s">
        <v>218</v>
      </c>
      <c r="AU308" s="230" t="s">
        <v>83</v>
      </c>
      <c r="AY308" s="18" t="s">
        <v>136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81</v>
      </c>
      <c r="BK308" s="231">
        <f>ROUND(I308*H308,2)</f>
        <v>0</v>
      </c>
      <c r="BL308" s="18" t="s">
        <v>252</v>
      </c>
      <c r="BM308" s="230" t="s">
        <v>396</v>
      </c>
    </row>
    <row r="309" s="2" customFormat="1">
      <c r="A309" s="39"/>
      <c r="B309" s="40"/>
      <c r="C309" s="41"/>
      <c r="D309" s="232" t="s">
        <v>145</v>
      </c>
      <c r="E309" s="41"/>
      <c r="F309" s="233" t="s">
        <v>395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145</v>
      </c>
      <c r="AU309" s="18" t="s">
        <v>83</v>
      </c>
    </row>
    <row r="310" s="13" customFormat="1">
      <c r="A310" s="13"/>
      <c r="B310" s="237"/>
      <c r="C310" s="238"/>
      <c r="D310" s="232" t="s">
        <v>147</v>
      </c>
      <c r="E310" s="239" t="s">
        <v>1</v>
      </c>
      <c r="F310" s="240" t="s">
        <v>397</v>
      </c>
      <c r="G310" s="238"/>
      <c r="H310" s="241">
        <v>4.2939999999999996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147</v>
      </c>
      <c r="AU310" s="247" t="s">
        <v>83</v>
      </c>
      <c r="AV310" s="13" t="s">
        <v>83</v>
      </c>
      <c r="AW310" s="13" t="s">
        <v>30</v>
      </c>
      <c r="AX310" s="13" t="s">
        <v>81</v>
      </c>
      <c r="AY310" s="247" t="s">
        <v>136</v>
      </c>
    </row>
    <row r="311" s="2" customFormat="1" ht="24.15" customHeight="1">
      <c r="A311" s="39"/>
      <c r="B311" s="40"/>
      <c r="C311" s="219" t="s">
        <v>398</v>
      </c>
      <c r="D311" s="219" t="s">
        <v>138</v>
      </c>
      <c r="E311" s="220" t="s">
        <v>399</v>
      </c>
      <c r="F311" s="221" t="s">
        <v>400</v>
      </c>
      <c r="G311" s="222" t="s">
        <v>141</v>
      </c>
      <c r="H311" s="223">
        <v>4.2939999999999996</v>
      </c>
      <c r="I311" s="224"/>
      <c r="J311" s="225">
        <f>ROUND(I311*H311,2)</f>
        <v>0</v>
      </c>
      <c r="K311" s="221" t="s">
        <v>401</v>
      </c>
      <c r="L311" s="45"/>
      <c r="M311" s="226" t="s">
        <v>1</v>
      </c>
      <c r="N311" s="227" t="s">
        <v>38</v>
      </c>
      <c r="O311" s="92"/>
      <c r="P311" s="228">
        <f>O311*H311</f>
        <v>0</v>
      </c>
      <c r="Q311" s="228">
        <v>0.023369999999999998</v>
      </c>
      <c r="R311" s="228">
        <f>Q311*H311</f>
        <v>0.10035077999999999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252</v>
      </c>
      <c r="AT311" s="230" t="s">
        <v>138</v>
      </c>
      <c r="AU311" s="230" t="s">
        <v>83</v>
      </c>
      <c r="AY311" s="18" t="s">
        <v>136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81</v>
      </c>
      <c r="BK311" s="231">
        <f>ROUND(I311*H311,2)</f>
        <v>0</v>
      </c>
      <c r="BL311" s="18" t="s">
        <v>252</v>
      </c>
      <c r="BM311" s="230" t="s">
        <v>402</v>
      </c>
    </row>
    <row r="312" s="2" customFormat="1">
      <c r="A312" s="39"/>
      <c r="B312" s="40"/>
      <c r="C312" s="41"/>
      <c r="D312" s="232" t="s">
        <v>145</v>
      </c>
      <c r="E312" s="41"/>
      <c r="F312" s="233" t="s">
        <v>403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145</v>
      </c>
      <c r="AU312" s="18" t="s">
        <v>83</v>
      </c>
    </row>
    <row r="313" s="13" customFormat="1">
      <c r="A313" s="13"/>
      <c r="B313" s="237"/>
      <c r="C313" s="238"/>
      <c r="D313" s="232" t="s">
        <v>147</v>
      </c>
      <c r="E313" s="239" t="s">
        <v>1</v>
      </c>
      <c r="F313" s="240" t="s">
        <v>404</v>
      </c>
      <c r="G313" s="238"/>
      <c r="H313" s="241">
        <v>4.2939999999999996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147</v>
      </c>
      <c r="AU313" s="247" t="s">
        <v>83</v>
      </c>
      <c r="AV313" s="13" t="s">
        <v>83</v>
      </c>
      <c r="AW313" s="13" t="s">
        <v>30</v>
      </c>
      <c r="AX313" s="13" t="s">
        <v>81</v>
      </c>
      <c r="AY313" s="247" t="s">
        <v>136</v>
      </c>
    </row>
    <row r="314" s="2" customFormat="1" ht="24.15" customHeight="1">
      <c r="A314" s="39"/>
      <c r="B314" s="40"/>
      <c r="C314" s="219" t="s">
        <v>405</v>
      </c>
      <c r="D314" s="219" t="s">
        <v>138</v>
      </c>
      <c r="E314" s="220" t="s">
        <v>406</v>
      </c>
      <c r="F314" s="221" t="s">
        <v>407</v>
      </c>
      <c r="G314" s="222" t="s">
        <v>295</v>
      </c>
      <c r="H314" s="223">
        <v>8.1769999999999996</v>
      </c>
      <c r="I314" s="224"/>
      <c r="J314" s="225">
        <f>ROUND(I314*H314,2)</f>
        <v>0</v>
      </c>
      <c r="K314" s="221" t="s">
        <v>142</v>
      </c>
      <c r="L314" s="45"/>
      <c r="M314" s="226" t="s">
        <v>1</v>
      </c>
      <c r="N314" s="227" t="s">
        <v>38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252</v>
      </c>
      <c r="AT314" s="230" t="s">
        <v>138</v>
      </c>
      <c r="AU314" s="230" t="s">
        <v>83</v>
      </c>
      <c r="AY314" s="18" t="s">
        <v>136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81</v>
      </c>
      <c r="BK314" s="231">
        <f>ROUND(I314*H314,2)</f>
        <v>0</v>
      </c>
      <c r="BL314" s="18" t="s">
        <v>252</v>
      </c>
      <c r="BM314" s="230" t="s">
        <v>408</v>
      </c>
    </row>
    <row r="315" s="2" customFormat="1">
      <c r="A315" s="39"/>
      <c r="B315" s="40"/>
      <c r="C315" s="41"/>
      <c r="D315" s="232" t="s">
        <v>145</v>
      </c>
      <c r="E315" s="41"/>
      <c r="F315" s="233" t="s">
        <v>409</v>
      </c>
      <c r="G315" s="41"/>
      <c r="H315" s="41"/>
      <c r="I315" s="234"/>
      <c r="J315" s="41"/>
      <c r="K315" s="41"/>
      <c r="L315" s="45"/>
      <c r="M315" s="235"/>
      <c r="N315" s="236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145</v>
      </c>
      <c r="AU315" s="18" t="s">
        <v>83</v>
      </c>
    </row>
    <row r="316" s="12" customFormat="1" ht="22.8" customHeight="1">
      <c r="A316" s="12"/>
      <c r="B316" s="203"/>
      <c r="C316" s="204"/>
      <c r="D316" s="205" t="s">
        <v>72</v>
      </c>
      <c r="E316" s="217" t="s">
        <v>410</v>
      </c>
      <c r="F316" s="217" t="s">
        <v>411</v>
      </c>
      <c r="G316" s="204"/>
      <c r="H316" s="204"/>
      <c r="I316" s="207"/>
      <c r="J316" s="218">
        <f>BK316</f>
        <v>0</v>
      </c>
      <c r="K316" s="204"/>
      <c r="L316" s="209"/>
      <c r="M316" s="210"/>
      <c r="N316" s="211"/>
      <c r="O316" s="211"/>
      <c r="P316" s="212">
        <f>SUM(P317:P333)</f>
        <v>0</v>
      </c>
      <c r="Q316" s="211"/>
      <c r="R316" s="212">
        <f>SUM(R317:R333)</f>
        <v>2.6287524999999996</v>
      </c>
      <c r="S316" s="211"/>
      <c r="T316" s="213">
        <f>SUM(T317:T333)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83</v>
      </c>
      <c r="AT316" s="215" t="s">
        <v>72</v>
      </c>
      <c r="AU316" s="215" t="s">
        <v>81</v>
      </c>
      <c r="AY316" s="214" t="s">
        <v>136</v>
      </c>
      <c r="BK316" s="216">
        <f>SUM(BK317:BK333)</f>
        <v>0</v>
      </c>
    </row>
    <row r="317" s="2" customFormat="1" ht="24.15" customHeight="1">
      <c r="A317" s="39"/>
      <c r="B317" s="40"/>
      <c r="C317" s="219" t="s">
        <v>412</v>
      </c>
      <c r="D317" s="219" t="s">
        <v>138</v>
      </c>
      <c r="E317" s="220" t="s">
        <v>413</v>
      </c>
      <c r="F317" s="221" t="s">
        <v>414</v>
      </c>
      <c r="G317" s="222" t="s">
        <v>153</v>
      </c>
      <c r="H317" s="223">
        <v>116.20999999999999</v>
      </c>
      <c r="I317" s="224"/>
      <c r="J317" s="225">
        <f>ROUND(I317*H317,2)</f>
        <v>0</v>
      </c>
      <c r="K317" s="221" t="s">
        <v>142</v>
      </c>
      <c r="L317" s="45"/>
      <c r="M317" s="226" t="s">
        <v>1</v>
      </c>
      <c r="N317" s="227" t="s">
        <v>38</v>
      </c>
      <c r="O317" s="92"/>
      <c r="P317" s="228">
        <f>O317*H317</f>
        <v>0</v>
      </c>
      <c r="Q317" s="228">
        <v>0.02035</v>
      </c>
      <c r="R317" s="228">
        <f>Q317*H317</f>
        <v>2.3648734999999999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252</v>
      </c>
      <c r="AT317" s="230" t="s">
        <v>138</v>
      </c>
      <c r="AU317" s="230" t="s">
        <v>83</v>
      </c>
      <c r="AY317" s="18" t="s">
        <v>136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81</v>
      </c>
      <c r="BK317" s="231">
        <f>ROUND(I317*H317,2)</f>
        <v>0</v>
      </c>
      <c r="BL317" s="18" t="s">
        <v>252</v>
      </c>
      <c r="BM317" s="230" t="s">
        <v>415</v>
      </c>
    </row>
    <row r="318" s="2" customFormat="1">
      <c r="A318" s="39"/>
      <c r="B318" s="40"/>
      <c r="C318" s="41"/>
      <c r="D318" s="232" t="s">
        <v>145</v>
      </c>
      <c r="E318" s="41"/>
      <c r="F318" s="233" t="s">
        <v>416</v>
      </c>
      <c r="G318" s="41"/>
      <c r="H318" s="41"/>
      <c r="I318" s="234"/>
      <c r="J318" s="41"/>
      <c r="K318" s="41"/>
      <c r="L318" s="45"/>
      <c r="M318" s="235"/>
      <c r="N318" s="236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145</v>
      </c>
      <c r="AU318" s="18" t="s">
        <v>83</v>
      </c>
    </row>
    <row r="319" s="15" customFormat="1">
      <c r="A319" s="15"/>
      <c r="B319" s="259"/>
      <c r="C319" s="260"/>
      <c r="D319" s="232" t="s">
        <v>147</v>
      </c>
      <c r="E319" s="261" t="s">
        <v>1</v>
      </c>
      <c r="F319" s="262" t="s">
        <v>417</v>
      </c>
      <c r="G319" s="260"/>
      <c r="H319" s="261" t="s">
        <v>1</v>
      </c>
      <c r="I319" s="263"/>
      <c r="J319" s="260"/>
      <c r="K319" s="260"/>
      <c r="L319" s="264"/>
      <c r="M319" s="265"/>
      <c r="N319" s="266"/>
      <c r="O319" s="266"/>
      <c r="P319" s="266"/>
      <c r="Q319" s="266"/>
      <c r="R319" s="266"/>
      <c r="S319" s="266"/>
      <c r="T319" s="267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8" t="s">
        <v>147</v>
      </c>
      <c r="AU319" s="268" t="s">
        <v>83</v>
      </c>
      <c r="AV319" s="15" t="s">
        <v>81</v>
      </c>
      <c r="AW319" s="15" t="s">
        <v>30</v>
      </c>
      <c r="AX319" s="15" t="s">
        <v>73</v>
      </c>
      <c r="AY319" s="268" t="s">
        <v>136</v>
      </c>
    </row>
    <row r="320" s="13" customFormat="1">
      <c r="A320" s="13"/>
      <c r="B320" s="237"/>
      <c r="C320" s="238"/>
      <c r="D320" s="232" t="s">
        <v>147</v>
      </c>
      <c r="E320" s="239" t="s">
        <v>1</v>
      </c>
      <c r="F320" s="240" t="s">
        <v>418</v>
      </c>
      <c r="G320" s="238"/>
      <c r="H320" s="241">
        <v>88.799999999999997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147</v>
      </c>
      <c r="AU320" s="247" t="s">
        <v>83</v>
      </c>
      <c r="AV320" s="13" t="s">
        <v>83</v>
      </c>
      <c r="AW320" s="13" t="s">
        <v>30</v>
      </c>
      <c r="AX320" s="13" t="s">
        <v>73</v>
      </c>
      <c r="AY320" s="247" t="s">
        <v>136</v>
      </c>
    </row>
    <row r="321" s="13" customFormat="1">
      <c r="A321" s="13"/>
      <c r="B321" s="237"/>
      <c r="C321" s="238"/>
      <c r="D321" s="232" t="s">
        <v>147</v>
      </c>
      <c r="E321" s="239" t="s">
        <v>1</v>
      </c>
      <c r="F321" s="240" t="s">
        <v>419</v>
      </c>
      <c r="G321" s="238"/>
      <c r="H321" s="241">
        <v>35.689999999999998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147</v>
      </c>
      <c r="AU321" s="247" t="s">
        <v>83</v>
      </c>
      <c r="AV321" s="13" t="s">
        <v>83</v>
      </c>
      <c r="AW321" s="13" t="s">
        <v>30</v>
      </c>
      <c r="AX321" s="13" t="s">
        <v>73</v>
      </c>
      <c r="AY321" s="247" t="s">
        <v>136</v>
      </c>
    </row>
    <row r="322" s="13" customFormat="1">
      <c r="A322" s="13"/>
      <c r="B322" s="237"/>
      <c r="C322" s="238"/>
      <c r="D322" s="232" t="s">
        <v>147</v>
      </c>
      <c r="E322" s="239" t="s">
        <v>1</v>
      </c>
      <c r="F322" s="240" t="s">
        <v>420</v>
      </c>
      <c r="G322" s="238"/>
      <c r="H322" s="241">
        <v>2.52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147</v>
      </c>
      <c r="AU322" s="247" t="s">
        <v>83</v>
      </c>
      <c r="AV322" s="13" t="s">
        <v>83</v>
      </c>
      <c r="AW322" s="13" t="s">
        <v>30</v>
      </c>
      <c r="AX322" s="13" t="s">
        <v>73</v>
      </c>
      <c r="AY322" s="247" t="s">
        <v>136</v>
      </c>
    </row>
    <row r="323" s="13" customFormat="1">
      <c r="A323" s="13"/>
      <c r="B323" s="237"/>
      <c r="C323" s="238"/>
      <c r="D323" s="232" t="s">
        <v>147</v>
      </c>
      <c r="E323" s="239" t="s">
        <v>1</v>
      </c>
      <c r="F323" s="240" t="s">
        <v>421</v>
      </c>
      <c r="G323" s="238"/>
      <c r="H323" s="241">
        <v>-10.800000000000001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147</v>
      </c>
      <c r="AU323" s="247" t="s">
        <v>83</v>
      </c>
      <c r="AV323" s="13" t="s">
        <v>83</v>
      </c>
      <c r="AW323" s="13" t="s">
        <v>30</v>
      </c>
      <c r="AX323" s="13" t="s">
        <v>73</v>
      </c>
      <c r="AY323" s="247" t="s">
        <v>136</v>
      </c>
    </row>
    <row r="324" s="14" customFormat="1">
      <c r="A324" s="14"/>
      <c r="B324" s="248"/>
      <c r="C324" s="249"/>
      <c r="D324" s="232" t="s">
        <v>147</v>
      </c>
      <c r="E324" s="250" t="s">
        <v>1</v>
      </c>
      <c r="F324" s="251" t="s">
        <v>150</v>
      </c>
      <c r="G324" s="249"/>
      <c r="H324" s="252">
        <v>116.20999999999999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8" t="s">
        <v>147</v>
      </c>
      <c r="AU324" s="258" t="s">
        <v>83</v>
      </c>
      <c r="AV324" s="14" t="s">
        <v>143</v>
      </c>
      <c r="AW324" s="14" t="s">
        <v>30</v>
      </c>
      <c r="AX324" s="14" t="s">
        <v>81</v>
      </c>
      <c r="AY324" s="258" t="s">
        <v>136</v>
      </c>
    </row>
    <row r="325" s="2" customFormat="1" ht="24.15" customHeight="1">
      <c r="A325" s="39"/>
      <c r="B325" s="40"/>
      <c r="C325" s="219" t="s">
        <v>422</v>
      </c>
      <c r="D325" s="219" t="s">
        <v>138</v>
      </c>
      <c r="E325" s="220" t="s">
        <v>423</v>
      </c>
      <c r="F325" s="221" t="s">
        <v>424</v>
      </c>
      <c r="G325" s="222" t="s">
        <v>153</v>
      </c>
      <c r="H325" s="223">
        <v>10.800000000000001</v>
      </c>
      <c r="I325" s="224"/>
      <c r="J325" s="225">
        <f>ROUND(I325*H325,2)</f>
        <v>0</v>
      </c>
      <c r="K325" s="221" t="s">
        <v>142</v>
      </c>
      <c r="L325" s="45"/>
      <c r="M325" s="226" t="s">
        <v>1</v>
      </c>
      <c r="N325" s="227" t="s">
        <v>38</v>
      </c>
      <c r="O325" s="92"/>
      <c r="P325" s="228">
        <f>O325*H325</f>
        <v>0</v>
      </c>
      <c r="Q325" s="228">
        <v>0.022540000000000001</v>
      </c>
      <c r="R325" s="228">
        <f>Q325*H325</f>
        <v>0.24343200000000004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252</v>
      </c>
      <c r="AT325" s="230" t="s">
        <v>138</v>
      </c>
      <c r="AU325" s="230" t="s">
        <v>83</v>
      </c>
      <c r="AY325" s="18" t="s">
        <v>136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81</v>
      </c>
      <c r="BK325" s="231">
        <f>ROUND(I325*H325,2)</f>
        <v>0</v>
      </c>
      <c r="BL325" s="18" t="s">
        <v>252</v>
      </c>
      <c r="BM325" s="230" t="s">
        <v>425</v>
      </c>
    </row>
    <row r="326" s="2" customFormat="1">
      <c r="A326" s="39"/>
      <c r="B326" s="40"/>
      <c r="C326" s="41"/>
      <c r="D326" s="232" t="s">
        <v>145</v>
      </c>
      <c r="E326" s="41"/>
      <c r="F326" s="233" t="s">
        <v>426</v>
      </c>
      <c r="G326" s="41"/>
      <c r="H326" s="41"/>
      <c r="I326" s="234"/>
      <c r="J326" s="41"/>
      <c r="K326" s="41"/>
      <c r="L326" s="45"/>
      <c r="M326" s="235"/>
      <c r="N326" s="23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145</v>
      </c>
      <c r="AU326" s="18" t="s">
        <v>83</v>
      </c>
    </row>
    <row r="327" s="15" customFormat="1">
      <c r="A327" s="15"/>
      <c r="B327" s="259"/>
      <c r="C327" s="260"/>
      <c r="D327" s="232" t="s">
        <v>147</v>
      </c>
      <c r="E327" s="261" t="s">
        <v>1</v>
      </c>
      <c r="F327" s="262" t="s">
        <v>417</v>
      </c>
      <c r="G327" s="260"/>
      <c r="H327" s="261" t="s">
        <v>1</v>
      </c>
      <c r="I327" s="263"/>
      <c r="J327" s="260"/>
      <c r="K327" s="260"/>
      <c r="L327" s="264"/>
      <c r="M327" s="265"/>
      <c r="N327" s="266"/>
      <c r="O327" s="266"/>
      <c r="P327" s="266"/>
      <c r="Q327" s="266"/>
      <c r="R327" s="266"/>
      <c r="S327" s="266"/>
      <c r="T327" s="267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8" t="s">
        <v>147</v>
      </c>
      <c r="AU327" s="268" t="s">
        <v>83</v>
      </c>
      <c r="AV327" s="15" t="s">
        <v>81</v>
      </c>
      <c r="AW327" s="15" t="s">
        <v>30</v>
      </c>
      <c r="AX327" s="15" t="s">
        <v>73</v>
      </c>
      <c r="AY327" s="268" t="s">
        <v>136</v>
      </c>
    </row>
    <row r="328" s="13" customFormat="1">
      <c r="A328" s="13"/>
      <c r="B328" s="237"/>
      <c r="C328" s="238"/>
      <c r="D328" s="232" t="s">
        <v>147</v>
      </c>
      <c r="E328" s="239" t="s">
        <v>1</v>
      </c>
      <c r="F328" s="240" t="s">
        <v>427</v>
      </c>
      <c r="G328" s="238"/>
      <c r="H328" s="241">
        <v>10.800000000000001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147</v>
      </c>
      <c r="AU328" s="247" t="s">
        <v>83</v>
      </c>
      <c r="AV328" s="13" t="s">
        <v>83</v>
      </c>
      <c r="AW328" s="13" t="s">
        <v>30</v>
      </c>
      <c r="AX328" s="13" t="s">
        <v>81</v>
      </c>
      <c r="AY328" s="247" t="s">
        <v>136</v>
      </c>
    </row>
    <row r="329" s="2" customFormat="1" ht="24.15" customHeight="1">
      <c r="A329" s="39"/>
      <c r="B329" s="40"/>
      <c r="C329" s="269" t="s">
        <v>428</v>
      </c>
      <c r="D329" s="269" t="s">
        <v>218</v>
      </c>
      <c r="E329" s="270" t="s">
        <v>429</v>
      </c>
      <c r="F329" s="271" t="s">
        <v>430</v>
      </c>
      <c r="G329" s="272" t="s">
        <v>153</v>
      </c>
      <c r="H329" s="273">
        <v>146.05000000000001</v>
      </c>
      <c r="I329" s="274"/>
      <c r="J329" s="275">
        <f>ROUND(I329*H329,2)</f>
        <v>0</v>
      </c>
      <c r="K329" s="271" t="s">
        <v>142</v>
      </c>
      <c r="L329" s="276"/>
      <c r="M329" s="277" t="s">
        <v>1</v>
      </c>
      <c r="N329" s="278" t="s">
        <v>38</v>
      </c>
      <c r="O329" s="92"/>
      <c r="P329" s="228">
        <f>O329*H329</f>
        <v>0</v>
      </c>
      <c r="Q329" s="228">
        <v>0.00013999999999999999</v>
      </c>
      <c r="R329" s="228">
        <f>Q329*H329</f>
        <v>0.020447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322</v>
      </c>
      <c r="AT329" s="230" t="s">
        <v>218</v>
      </c>
      <c r="AU329" s="230" t="s">
        <v>83</v>
      </c>
      <c r="AY329" s="18" t="s">
        <v>136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81</v>
      </c>
      <c r="BK329" s="231">
        <f>ROUND(I329*H329,2)</f>
        <v>0</v>
      </c>
      <c r="BL329" s="18" t="s">
        <v>252</v>
      </c>
      <c r="BM329" s="230" t="s">
        <v>431</v>
      </c>
    </row>
    <row r="330" s="2" customFormat="1">
      <c r="A330" s="39"/>
      <c r="B330" s="40"/>
      <c r="C330" s="41"/>
      <c r="D330" s="232" t="s">
        <v>145</v>
      </c>
      <c r="E330" s="41"/>
      <c r="F330" s="233" t="s">
        <v>430</v>
      </c>
      <c r="G330" s="41"/>
      <c r="H330" s="41"/>
      <c r="I330" s="234"/>
      <c r="J330" s="41"/>
      <c r="K330" s="41"/>
      <c r="L330" s="45"/>
      <c r="M330" s="235"/>
      <c r="N330" s="236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145</v>
      </c>
      <c r="AU330" s="18" t="s">
        <v>83</v>
      </c>
    </row>
    <row r="331" s="13" customFormat="1">
      <c r="A331" s="13"/>
      <c r="B331" s="237"/>
      <c r="C331" s="238"/>
      <c r="D331" s="232" t="s">
        <v>147</v>
      </c>
      <c r="E331" s="239" t="s">
        <v>1</v>
      </c>
      <c r="F331" s="240" t="s">
        <v>432</v>
      </c>
      <c r="G331" s="238"/>
      <c r="H331" s="241">
        <v>146.05000000000001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147</v>
      </c>
      <c r="AU331" s="247" t="s">
        <v>83</v>
      </c>
      <c r="AV331" s="13" t="s">
        <v>83</v>
      </c>
      <c r="AW331" s="13" t="s">
        <v>30</v>
      </c>
      <c r="AX331" s="13" t="s">
        <v>81</v>
      </c>
      <c r="AY331" s="247" t="s">
        <v>136</v>
      </c>
    </row>
    <row r="332" s="2" customFormat="1" ht="24.15" customHeight="1">
      <c r="A332" s="39"/>
      <c r="B332" s="40"/>
      <c r="C332" s="219" t="s">
        <v>433</v>
      </c>
      <c r="D332" s="219" t="s">
        <v>138</v>
      </c>
      <c r="E332" s="220" t="s">
        <v>434</v>
      </c>
      <c r="F332" s="221" t="s">
        <v>435</v>
      </c>
      <c r="G332" s="222" t="s">
        <v>295</v>
      </c>
      <c r="H332" s="223">
        <v>2.629</v>
      </c>
      <c r="I332" s="224"/>
      <c r="J332" s="225">
        <f>ROUND(I332*H332,2)</f>
        <v>0</v>
      </c>
      <c r="K332" s="221" t="s">
        <v>142</v>
      </c>
      <c r="L332" s="45"/>
      <c r="M332" s="226" t="s">
        <v>1</v>
      </c>
      <c r="N332" s="227" t="s">
        <v>38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252</v>
      </c>
      <c r="AT332" s="230" t="s">
        <v>138</v>
      </c>
      <c r="AU332" s="230" t="s">
        <v>83</v>
      </c>
      <c r="AY332" s="18" t="s">
        <v>136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81</v>
      </c>
      <c r="BK332" s="231">
        <f>ROUND(I332*H332,2)</f>
        <v>0</v>
      </c>
      <c r="BL332" s="18" t="s">
        <v>252</v>
      </c>
      <c r="BM332" s="230" t="s">
        <v>436</v>
      </c>
    </row>
    <row r="333" s="2" customFormat="1">
      <c r="A333" s="39"/>
      <c r="B333" s="40"/>
      <c r="C333" s="41"/>
      <c r="D333" s="232" t="s">
        <v>145</v>
      </c>
      <c r="E333" s="41"/>
      <c r="F333" s="233" t="s">
        <v>437</v>
      </c>
      <c r="G333" s="41"/>
      <c r="H333" s="41"/>
      <c r="I333" s="234"/>
      <c r="J333" s="41"/>
      <c r="K333" s="41"/>
      <c r="L333" s="45"/>
      <c r="M333" s="235"/>
      <c r="N333" s="236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145</v>
      </c>
      <c r="AU333" s="18" t="s">
        <v>83</v>
      </c>
    </row>
    <row r="334" s="12" customFormat="1" ht="22.8" customHeight="1">
      <c r="A334" s="12"/>
      <c r="B334" s="203"/>
      <c r="C334" s="204"/>
      <c r="D334" s="205" t="s">
        <v>72</v>
      </c>
      <c r="E334" s="217" t="s">
        <v>438</v>
      </c>
      <c r="F334" s="217" t="s">
        <v>439</v>
      </c>
      <c r="G334" s="204"/>
      <c r="H334" s="204"/>
      <c r="I334" s="207"/>
      <c r="J334" s="218">
        <f>BK334</f>
        <v>0</v>
      </c>
      <c r="K334" s="204"/>
      <c r="L334" s="209"/>
      <c r="M334" s="210"/>
      <c r="N334" s="211"/>
      <c r="O334" s="211"/>
      <c r="P334" s="212">
        <f>SUM(P335:P406)</f>
        <v>0</v>
      </c>
      <c r="Q334" s="211"/>
      <c r="R334" s="212">
        <f>SUM(R335:R406)</f>
        <v>3.3451699999999995</v>
      </c>
      <c r="S334" s="211"/>
      <c r="T334" s="213">
        <f>SUM(T335:T406)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83</v>
      </c>
      <c r="AT334" s="215" t="s">
        <v>72</v>
      </c>
      <c r="AU334" s="215" t="s">
        <v>81</v>
      </c>
      <c r="AY334" s="214" t="s">
        <v>136</v>
      </c>
      <c r="BK334" s="216">
        <f>SUM(BK335:BK406)</f>
        <v>0</v>
      </c>
    </row>
    <row r="335" s="2" customFormat="1" ht="37.8" customHeight="1">
      <c r="A335" s="39"/>
      <c r="B335" s="40"/>
      <c r="C335" s="219" t="s">
        <v>440</v>
      </c>
      <c r="D335" s="219" t="s">
        <v>138</v>
      </c>
      <c r="E335" s="220" t="s">
        <v>441</v>
      </c>
      <c r="F335" s="221" t="s">
        <v>442</v>
      </c>
      <c r="G335" s="222" t="s">
        <v>153</v>
      </c>
      <c r="H335" s="223">
        <v>375.47500000000002</v>
      </c>
      <c r="I335" s="224"/>
      <c r="J335" s="225">
        <f>ROUND(I335*H335,2)</f>
        <v>0</v>
      </c>
      <c r="K335" s="221" t="s">
        <v>1</v>
      </c>
      <c r="L335" s="45"/>
      <c r="M335" s="226" t="s">
        <v>1</v>
      </c>
      <c r="N335" s="227" t="s">
        <v>38</v>
      </c>
      <c r="O335" s="92"/>
      <c r="P335" s="228">
        <f>O335*H335</f>
        <v>0</v>
      </c>
      <c r="Q335" s="228">
        <v>0.0066</v>
      </c>
      <c r="R335" s="228">
        <f>Q335*H335</f>
        <v>2.478135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252</v>
      </c>
      <c r="AT335" s="230" t="s">
        <v>138</v>
      </c>
      <c r="AU335" s="230" t="s">
        <v>83</v>
      </c>
      <c r="AY335" s="18" t="s">
        <v>136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81</v>
      </c>
      <c r="BK335" s="231">
        <f>ROUND(I335*H335,2)</f>
        <v>0</v>
      </c>
      <c r="BL335" s="18" t="s">
        <v>252</v>
      </c>
      <c r="BM335" s="230" t="s">
        <v>443</v>
      </c>
    </row>
    <row r="336" s="2" customFormat="1">
      <c r="A336" s="39"/>
      <c r="B336" s="40"/>
      <c r="C336" s="41"/>
      <c r="D336" s="232" t="s">
        <v>145</v>
      </c>
      <c r="E336" s="41"/>
      <c r="F336" s="233" t="s">
        <v>444</v>
      </c>
      <c r="G336" s="41"/>
      <c r="H336" s="41"/>
      <c r="I336" s="234"/>
      <c r="J336" s="41"/>
      <c r="K336" s="41"/>
      <c r="L336" s="45"/>
      <c r="M336" s="235"/>
      <c r="N336" s="236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145</v>
      </c>
      <c r="AU336" s="18" t="s">
        <v>83</v>
      </c>
    </row>
    <row r="337" s="13" customFormat="1">
      <c r="A337" s="13"/>
      <c r="B337" s="237"/>
      <c r="C337" s="238"/>
      <c r="D337" s="232" t="s">
        <v>147</v>
      </c>
      <c r="E337" s="239" t="s">
        <v>1</v>
      </c>
      <c r="F337" s="240" t="s">
        <v>358</v>
      </c>
      <c r="G337" s="238"/>
      <c r="H337" s="241">
        <v>170.84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147</v>
      </c>
      <c r="AU337" s="247" t="s">
        <v>83</v>
      </c>
      <c r="AV337" s="13" t="s">
        <v>83</v>
      </c>
      <c r="AW337" s="13" t="s">
        <v>30</v>
      </c>
      <c r="AX337" s="13" t="s">
        <v>73</v>
      </c>
      <c r="AY337" s="247" t="s">
        <v>136</v>
      </c>
    </row>
    <row r="338" s="13" customFormat="1">
      <c r="A338" s="13"/>
      <c r="B338" s="237"/>
      <c r="C338" s="238"/>
      <c r="D338" s="232" t="s">
        <v>147</v>
      </c>
      <c r="E338" s="239" t="s">
        <v>1</v>
      </c>
      <c r="F338" s="240" t="s">
        <v>359</v>
      </c>
      <c r="G338" s="238"/>
      <c r="H338" s="241">
        <v>66.495000000000005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147</v>
      </c>
      <c r="AU338" s="247" t="s">
        <v>83</v>
      </c>
      <c r="AV338" s="13" t="s">
        <v>83</v>
      </c>
      <c r="AW338" s="13" t="s">
        <v>30</v>
      </c>
      <c r="AX338" s="13" t="s">
        <v>73</v>
      </c>
      <c r="AY338" s="247" t="s">
        <v>136</v>
      </c>
    </row>
    <row r="339" s="16" customFormat="1">
      <c r="A339" s="16"/>
      <c r="B339" s="279"/>
      <c r="C339" s="280"/>
      <c r="D339" s="232" t="s">
        <v>147</v>
      </c>
      <c r="E339" s="281" t="s">
        <v>1</v>
      </c>
      <c r="F339" s="282" t="s">
        <v>246</v>
      </c>
      <c r="G339" s="280"/>
      <c r="H339" s="283">
        <v>237.33500000000001</v>
      </c>
      <c r="I339" s="284"/>
      <c r="J339" s="280"/>
      <c r="K339" s="280"/>
      <c r="L339" s="285"/>
      <c r="M339" s="286"/>
      <c r="N339" s="287"/>
      <c r="O339" s="287"/>
      <c r="P339" s="287"/>
      <c r="Q339" s="287"/>
      <c r="R339" s="287"/>
      <c r="S339" s="287"/>
      <c r="T339" s="288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89" t="s">
        <v>147</v>
      </c>
      <c r="AU339" s="289" t="s">
        <v>83</v>
      </c>
      <c r="AV339" s="16" t="s">
        <v>158</v>
      </c>
      <c r="AW339" s="16" t="s">
        <v>30</v>
      </c>
      <c r="AX339" s="16" t="s">
        <v>73</v>
      </c>
      <c r="AY339" s="289" t="s">
        <v>136</v>
      </c>
    </row>
    <row r="340" s="13" customFormat="1">
      <c r="A340" s="13"/>
      <c r="B340" s="237"/>
      <c r="C340" s="238"/>
      <c r="D340" s="232" t="s">
        <v>147</v>
      </c>
      <c r="E340" s="239" t="s">
        <v>1</v>
      </c>
      <c r="F340" s="240" t="s">
        <v>375</v>
      </c>
      <c r="G340" s="238"/>
      <c r="H340" s="241">
        <v>138.13999999999999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147</v>
      </c>
      <c r="AU340" s="247" t="s">
        <v>83</v>
      </c>
      <c r="AV340" s="13" t="s">
        <v>83</v>
      </c>
      <c r="AW340" s="13" t="s">
        <v>30</v>
      </c>
      <c r="AX340" s="13" t="s">
        <v>73</v>
      </c>
      <c r="AY340" s="247" t="s">
        <v>136</v>
      </c>
    </row>
    <row r="341" s="16" customFormat="1">
      <c r="A341" s="16"/>
      <c r="B341" s="279"/>
      <c r="C341" s="280"/>
      <c r="D341" s="232" t="s">
        <v>147</v>
      </c>
      <c r="E341" s="281" t="s">
        <v>1</v>
      </c>
      <c r="F341" s="282" t="s">
        <v>246</v>
      </c>
      <c r="G341" s="280"/>
      <c r="H341" s="283">
        <v>138.13999999999999</v>
      </c>
      <c r="I341" s="284"/>
      <c r="J341" s="280"/>
      <c r="K341" s="280"/>
      <c r="L341" s="285"/>
      <c r="M341" s="286"/>
      <c r="N341" s="287"/>
      <c r="O341" s="287"/>
      <c r="P341" s="287"/>
      <c r="Q341" s="287"/>
      <c r="R341" s="287"/>
      <c r="S341" s="287"/>
      <c r="T341" s="288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89" t="s">
        <v>147</v>
      </c>
      <c r="AU341" s="289" t="s">
        <v>83</v>
      </c>
      <c r="AV341" s="16" t="s">
        <v>158</v>
      </c>
      <c r="AW341" s="16" t="s">
        <v>30</v>
      </c>
      <c r="AX341" s="16" t="s">
        <v>73</v>
      </c>
      <c r="AY341" s="289" t="s">
        <v>136</v>
      </c>
    </row>
    <row r="342" s="14" customFormat="1">
      <c r="A342" s="14"/>
      <c r="B342" s="248"/>
      <c r="C342" s="249"/>
      <c r="D342" s="232" t="s">
        <v>147</v>
      </c>
      <c r="E342" s="250" t="s">
        <v>1</v>
      </c>
      <c r="F342" s="251" t="s">
        <v>150</v>
      </c>
      <c r="G342" s="249"/>
      <c r="H342" s="252">
        <v>375.47500000000002</v>
      </c>
      <c r="I342" s="253"/>
      <c r="J342" s="249"/>
      <c r="K342" s="249"/>
      <c r="L342" s="254"/>
      <c r="M342" s="255"/>
      <c r="N342" s="256"/>
      <c r="O342" s="256"/>
      <c r="P342" s="256"/>
      <c r="Q342" s="256"/>
      <c r="R342" s="256"/>
      <c r="S342" s="256"/>
      <c r="T342" s="25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8" t="s">
        <v>147</v>
      </c>
      <c r="AU342" s="258" t="s">
        <v>83</v>
      </c>
      <c r="AV342" s="14" t="s">
        <v>143</v>
      </c>
      <c r="AW342" s="14" t="s">
        <v>30</v>
      </c>
      <c r="AX342" s="14" t="s">
        <v>81</v>
      </c>
      <c r="AY342" s="258" t="s">
        <v>136</v>
      </c>
    </row>
    <row r="343" s="2" customFormat="1" ht="24.15" customHeight="1">
      <c r="A343" s="39"/>
      <c r="B343" s="40"/>
      <c r="C343" s="219" t="s">
        <v>445</v>
      </c>
      <c r="D343" s="219" t="s">
        <v>138</v>
      </c>
      <c r="E343" s="220" t="s">
        <v>446</v>
      </c>
      <c r="F343" s="221" t="s">
        <v>447</v>
      </c>
      <c r="G343" s="222" t="s">
        <v>448</v>
      </c>
      <c r="H343" s="223">
        <v>9</v>
      </c>
      <c r="I343" s="224"/>
      <c r="J343" s="225">
        <f>ROUND(I343*H343,2)</f>
        <v>0</v>
      </c>
      <c r="K343" s="221" t="s">
        <v>1</v>
      </c>
      <c r="L343" s="45"/>
      <c r="M343" s="226" t="s">
        <v>1</v>
      </c>
      <c r="N343" s="227" t="s">
        <v>38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252</v>
      </c>
      <c r="AT343" s="230" t="s">
        <v>138</v>
      </c>
      <c r="AU343" s="230" t="s">
        <v>83</v>
      </c>
      <c r="AY343" s="18" t="s">
        <v>136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81</v>
      </c>
      <c r="BK343" s="231">
        <f>ROUND(I343*H343,2)</f>
        <v>0</v>
      </c>
      <c r="BL343" s="18" t="s">
        <v>252</v>
      </c>
      <c r="BM343" s="230" t="s">
        <v>449</v>
      </c>
    </row>
    <row r="344" s="2" customFormat="1">
      <c r="A344" s="39"/>
      <c r="B344" s="40"/>
      <c r="C344" s="41"/>
      <c r="D344" s="232" t="s">
        <v>145</v>
      </c>
      <c r="E344" s="41"/>
      <c r="F344" s="233" t="s">
        <v>450</v>
      </c>
      <c r="G344" s="41"/>
      <c r="H344" s="41"/>
      <c r="I344" s="234"/>
      <c r="J344" s="41"/>
      <c r="K344" s="41"/>
      <c r="L344" s="45"/>
      <c r="M344" s="235"/>
      <c r="N344" s="236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145</v>
      </c>
      <c r="AU344" s="18" t="s">
        <v>83</v>
      </c>
    </row>
    <row r="345" s="13" customFormat="1">
      <c r="A345" s="13"/>
      <c r="B345" s="237"/>
      <c r="C345" s="238"/>
      <c r="D345" s="232" t="s">
        <v>147</v>
      </c>
      <c r="E345" s="239" t="s">
        <v>1</v>
      </c>
      <c r="F345" s="240" t="s">
        <v>451</v>
      </c>
      <c r="G345" s="238"/>
      <c r="H345" s="241">
        <v>9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147</v>
      </c>
      <c r="AU345" s="247" t="s">
        <v>83</v>
      </c>
      <c r="AV345" s="13" t="s">
        <v>83</v>
      </c>
      <c r="AW345" s="13" t="s">
        <v>30</v>
      </c>
      <c r="AX345" s="13" t="s">
        <v>73</v>
      </c>
      <c r="AY345" s="247" t="s">
        <v>136</v>
      </c>
    </row>
    <row r="346" s="2" customFormat="1" ht="24.15" customHeight="1">
      <c r="A346" s="39"/>
      <c r="B346" s="40"/>
      <c r="C346" s="219" t="s">
        <v>452</v>
      </c>
      <c r="D346" s="219" t="s">
        <v>138</v>
      </c>
      <c r="E346" s="220" t="s">
        <v>453</v>
      </c>
      <c r="F346" s="221" t="s">
        <v>454</v>
      </c>
      <c r="G346" s="222" t="s">
        <v>204</v>
      </c>
      <c r="H346" s="223">
        <v>48.700000000000003</v>
      </c>
      <c r="I346" s="224"/>
      <c r="J346" s="225">
        <f>ROUND(I346*H346,2)</f>
        <v>0</v>
      </c>
      <c r="K346" s="221" t="s">
        <v>1</v>
      </c>
      <c r="L346" s="45"/>
      <c r="M346" s="226" t="s">
        <v>1</v>
      </c>
      <c r="N346" s="227" t="s">
        <v>38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252</v>
      </c>
      <c r="AT346" s="230" t="s">
        <v>138</v>
      </c>
      <c r="AU346" s="230" t="s">
        <v>83</v>
      </c>
      <c r="AY346" s="18" t="s">
        <v>136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81</v>
      </c>
      <c r="BK346" s="231">
        <f>ROUND(I346*H346,2)</f>
        <v>0</v>
      </c>
      <c r="BL346" s="18" t="s">
        <v>252</v>
      </c>
      <c r="BM346" s="230" t="s">
        <v>455</v>
      </c>
    </row>
    <row r="347" s="2" customFormat="1">
      <c r="A347" s="39"/>
      <c r="B347" s="40"/>
      <c r="C347" s="41"/>
      <c r="D347" s="232" t="s">
        <v>145</v>
      </c>
      <c r="E347" s="41"/>
      <c r="F347" s="233" t="s">
        <v>454</v>
      </c>
      <c r="G347" s="41"/>
      <c r="H347" s="41"/>
      <c r="I347" s="234"/>
      <c r="J347" s="41"/>
      <c r="K347" s="41"/>
      <c r="L347" s="45"/>
      <c r="M347" s="235"/>
      <c r="N347" s="236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145</v>
      </c>
      <c r="AU347" s="18" t="s">
        <v>83</v>
      </c>
    </row>
    <row r="348" s="13" customFormat="1">
      <c r="A348" s="13"/>
      <c r="B348" s="237"/>
      <c r="C348" s="238"/>
      <c r="D348" s="232" t="s">
        <v>147</v>
      </c>
      <c r="E348" s="239" t="s">
        <v>1</v>
      </c>
      <c r="F348" s="240" t="s">
        <v>456</v>
      </c>
      <c r="G348" s="238"/>
      <c r="H348" s="241">
        <v>48.700000000000003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147</v>
      </c>
      <c r="AU348" s="247" t="s">
        <v>83</v>
      </c>
      <c r="AV348" s="13" t="s">
        <v>83</v>
      </c>
      <c r="AW348" s="13" t="s">
        <v>30</v>
      </c>
      <c r="AX348" s="13" t="s">
        <v>81</v>
      </c>
      <c r="AY348" s="247" t="s">
        <v>136</v>
      </c>
    </row>
    <row r="349" s="2" customFormat="1" ht="37.8" customHeight="1">
      <c r="A349" s="39"/>
      <c r="B349" s="40"/>
      <c r="C349" s="219" t="s">
        <v>457</v>
      </c>
      <c r="D349" s="219" t="s">
        <v>138</v>
      </c>
      <c r="E349" s="220" t="s">
        <v>458</v>
      </c>
      <c r="F349" s="221" t="s">
        <v>459</v>
      </c>
      <c r="G349" s="222" t="s">
        <v>204</v>
      </c>
      <c r="H349" s="223">
        <v>28.699999999999999</v>
      </c>
      <c r="I349" s="224"/>
      <c r="J349" s="225">
        <f>ROUND(I349*H349,2)</f>
        <v>0</v>
      </c>
      <c r="K349" s="221" t="s">
        <v>1</v>
      </c>
      <c r="L349" s="45"/>
      <c r="M349" s="226" t="s">
        <v>1</v>
      </c>
      <c r="N349" s="227" t="s">
        <v>38</v>
      </c>
      <c r="O349" s="92"/>
      <c r="P349" s="228">
        <f>O349*H349</f>
        <v>0</v>
      </c>
      <c r="Q349" s="228">
        <v>0.0066</v>
      </c>
      <c r="R349" s="228">
        <f>Q349*H349</f>
        <v>0.18942000000000001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252</v>
      </c>
      <c r="AT349" s="230" t="s">
        <v>138</v>
      </c>
      <c r="AU349" s="230" t="s">
        <v>83</v>
      </c>
      <c r="AY349" s="18" t="s">
        <v>136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81</v>
      </c>
      <c r="BK349" s="231">
        <f>ROUND(I349*H349,2)</f>
        <v>0</v>
      </c>
      <c r="BL349" s="18" t="s">
        <v>252</v>
      </c>
      <c r="BM349" s="230" t="s">
        <v>460</v>
      </c>
    </row>
    <row r="350" s="2" customFormat="1">
      <c r="A350" s="39"/>
      <c r="B350" s="40"/>
      <c r="C350" s="41"/>
      <c r="D350" s="232" t="s">
        <v>145</v>
      </c>
      <c r="E350" s="41"/>
      <c r="F350" s="233" t="s">
        <v>461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145</v>
      </c>
      <c r="AU350" s="18" t="s">
        <v>83</v>
      </c>
    </row>
    <row r="351" s="13" customFormat="1">
      <c r="A351" s="13"/>
      <c r="B351" s="237"/>
      <c r="C351" s="238"/>
      <c r="D351" s="232" t="s">
        <v>147</v>
      </c>
      <c r="E351" s="239" t="s">
        <v>1</v>
      </c>
      <c r="F351" s="240" t="s">
        <v>462</v>
      </c>
      <c r="G351" s="238"/>
      <c r="H351" s="241">
        <v>28.699999999999999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147</v>
      </c>
      <c r="AU351" s="247" t="s">
        <v>83</v>
      </c>
      <c r="AV351" s="13" t="s">
        <v>83</v>
      </c>
      <c r="AW351" s="13" t="s">
        <v>30</v>
      </c>
      <c r="AX351" s="13" t="s">
        <v>81</v>
      </c>
      <c r="AY351" s="247" t="s">
        <v>136</v>
      </c>
    </row>
    <row r="352" s="2" customFormat="1" ht="24.15" customHeight="1">
      <c r="A352" s="39"/>
      <c r="B352" s="40"/>
      <c r="C352" s="219" t="s">
        <v>463</v>
      </c>
      <c r="D352" s="219" t="s">
        <v>138</v>
      </c>
      <c r="E352" s="220" t="s">
        <v>464</v>
      </c>
      <c r="F352" s="221" t="s">
        <v>465</v>
      </c>
      <c r="G352" s="222" t="s">
        <v>204</v>
      </c>
      <c r="H352" s="223">
        <v>59.100000000000001</v>
      </c>
      <c r="I352" s="224"/>
      <c r="J352" s="225">
        <f>ROUND(I352*H352,2)</f>
        <v>0</v>
      </c>
      <c r="K352" s="221" t="s">
        <v>1</v>
      </c>
      <c r="L352" s="45"/>
      <c r="M352" s="226" t="s">
        <v>1</v>
      </c>
      <c r="N352" s="227" t="s">
        <v>38</v>
      </c>
      <c r="O352" s="92"/>
      <c r="P352" s="228">
        <f>O352*H352</f>
        <v>0</v>
      </c>
      <c r="Q352" s="228">
        <v>0.0013400000000000001</v>
      </c>
      <c r="R352" s="228">
        <f>Q352*H352</f>
        <v>0.079194000000000001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252</v>
      </c>
      <c r="AT352" s="230" t="s">
        <v>138</v>
      </c>
      <c r="AU352" s="230" t="s">
        <v>83</v>
      </c>
      <c r="AY352" s="18" t="s">
        <v>136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81</v>
      </c>
      <c r="BK352" s="231">
        <f>ROUND(I352*H352,2)</f>
        <v>0</v>
      </c>
      <c r="BL352" s="18" t="s">
        <v>252</v>
      </c>
      <c r="BM352" s="230" t="s">
        <v>466</v>
      </c>
    </row>
    <row r="353" s="2" customFormat="1">
      <c r="A353" s="39"/>
      <c r="B353" s="40"/>
      <c r="C353" s="41"/>
      <c r="D353" s="232" t="s">
        <v>145</v>
      </c>
      <c r="E353" s="41"/>
      <c r="F353" s="233" t="s">
        <v>467</v>
      </c>
      <c r="G353" s="41"/>
      <c r="H353" s="41"/>
      <c r="I353" s="234"/>
      <c r="J353" s="41"/>
      <c r="K353" s="41"/>
      <c r="L353" s="45"/>
      <c r="M353" s="235"/>
      <c r="N353" s="236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145</v>
      </c>
      <c r="AU353" s="18" t="s">
        <v>83</v>
      </c>
    </row>
    <row r="354" s="13" customFormat="1">
      <c r="A354" s="13"/>
      <c r="B354" s="237"/>
      <c r="C354" s="238"/>
      <c r="D354" s="232" t="s">
        <v>147</v>
      </c>
      <c r="E354" s="239" t="s">
        <v>1</v>
      </c>
      <c r="F354" s="240" t="s">
        <v>468</v>
      </c>
      <c r="G354" s="238"/>
      <c r="H354" s="241">
        <v>59.100000000000001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147</v>
      </c>
      <c r="AU354" s="247" t="s">
        <v>83</v>
      </c>
      <c r="AV354" s="13" t="s">
        <v>83</v>
      </c>
      <c r="AW354" s="13" t="s">
        <v>30</v>
      </c>
      <c r="AX354" s="13" t="s">
        <v>81</v>
      </c>
      <c r="AY354" s="247" t="s">
        <v>136</v>
      </c>
    </row>
    <row r="355" s="2" customFormat="1" ht="14.4" customHeight="1">
      <c r="A355" s="39"/>
      <c r="B355" s="40"/>
      <c r="C355" s="219" t="s">
        <v>469</v>
      </c>
      <c r="D355" s="219" t="s">
        <v>138</v>
      </c>
      <c r="E355" s="220" t="s">
        <v>470</v>
      </c>
      <c r="F355" s="221" t="s">
        <v>471</v>
      </c>
      <c r="G355" s="222" t="s">
        <v>472</v>
      </c>
      <c r="H355" s="223">
        <v>12.199999999999999</v>
      </c>
      <c r="I355" s="224"/>
      <c r="J355" s="225">
        <f>ROUND(I355*H355,2)</f>
        <v>0</v>
      </c>
      <c r="K355" s="221" t="s">
        <v>1</v>
      </c>
      <c r="L355" s="45"/>
      <c r="M355" s="226" t="s">
        <v>1</v>
      </c>
      <c r="N355" s="227" t="s">
        <v>38</v>
      </c>
      <c r="O355" s="92"/>
      <c r="P355" s="228">
        <f>O355*H355</f>
        <v>0</v>
      </c>
      <c r="Q355" s="228">
        <v>0.00040000000000000002</v>
      </c>
      <c r="R355" s="228">
        <f>Q355*H355</f>
        <v>0.0048799999999999998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252</v>
      </c>
      <c r="AT355" s="230" t="s">
        <v>138</v>
      </c>
      <c r="AU355" s="230" t="s">
        <v>83</v>
      </c>
      <c r="AY355" s="18" t="s">
        <v>136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81</v>
      </c>
      <c r="BK355" s="231">
        <f>ROUND(I355*H355,2)</f>
        <v>0</v>
      </c>
      <c r="BL355" s="18" t="s">
        <v>252</v>
      </c>
      <c r="BM355" s="230" t="s">
        <v>473</v>
      </c>
    </row>
    <row r="356" s="2" customFormat="1">
      <c r="A356" s="39"/>
      <c r="B356" s="40"/>
      <c r="C356" s="41"/>
      <c r="D356" s="232" t="s">
        <v>145</v>
      </c>
      <c r="E356" s="41"/>
      <c r="F356" s="233" t="s">
        <v>474</v>
      </c>
      <c r="G356" s="41"/>
      <c r="H356" s="41"/>
      <c r="I356" s="234"/>
      <c r="J356" s="41"/>
      <c r="K356" s="41"/>
      <c r="L356" s="45"/>
      <c r="M356" s="235"/>
      <c r="N356" s="236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145</v>
      </c>
      <c r="AU356" s="18" t="s">
        <v>83</v>
      </c>
    </row>
    <row r="357" s="13" customFormat="1">
      <c r="A357" s="13"/>
      <c r="B357" s="237"/>
      <c r="C357" s="238"/>
      <c r="D357" s="232" t="s">
        <v>147</v>
      </c>
      <c r="E357" s="239" t="s">
        <v>1</v>
      </c>
      <c r="F357" s="240" t="s">
        <v>475</v>
      </c>
      <c r="G357" s="238"/>
      <c r="H357" s="241">
        <v>12.199999999999999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147</v>
      </c>
      <c r="AU357" s="247" t="s">
        <v>83</v>
      </c>
      <c r="AV357" s="13" t="s">
        <v>83</v>
      </c>
      <c r="AW357" s="13" t="s">
        <v>30</v>
      </c>
      <c r="AX357" s="13" t="s">
        <v>81</v>
      </c>
      <c r="AY357" s="247" t="s">
        <v>136</v>
      </c>
    </row>
    <row r="358" s="2" customFormat="1" ht="24.15" customHeight="1">
      <c r="A358" s="39"/>
      <c r="B358" s="40"/>
      <c r="C358" s="219" t="s">
        <v>476</v>
      </c>
      <c r="D358" s="219" t="s">
        <v>138</v>
      </c>
      <c r="E358" s="220" t="s">
        <v>477</v>
      </c>
      <c r="F358" s="221" t="s">
        <v>478</v>
      </c>
      <c r="G358" s="222" t="s">
        <v>204</v>
      </c>
      <c r="H358" s="223">
        <v>29.5</v>
      </c>
      <c r="I358" s="224"/>
      <c r="J358" s="225">
        <f>ROUND(I358*H358,2)</f>
        <v>0</v>
      </c>
      <c r="K358" s="221" t="s">
        <v>142</v>
      </c>
      <c r="L358" s="45"/>
      <c r="M358" s="226" t="s">
        <v>1</v>
      </c>
      <c r="N358" s="227" t="s">
        <v>38</v>
      </c>
      <c r="O358" s="92"/>
      <c r="P358" s="228">
        <f>O358*H358</f>
        <v>0</v>
      </c>
      <c r="Q358" s="228">
        <v>0.0043400000000000001</v>
      </c>
      <c r="R358" s="228">
        <f>Q358*H358</f>
        <v>0.12803000000000001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252</v>
      </c>
      <c r="AT358" s="230" t="s">
        <v>138</v>
      </c>
      <c r="AU358" s="230" t="s">
        <v>83</v>
      </c>
      <c r="AY358" s="18" t="s">
        <v>136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81</v>
      </c>
      <c r="BK358" s="231">
        <f>ROUND(I358*H358,2)</f>
        <v>0</v>
      </c>
      <c r="BL358" s="18" t="s">
        <v>252</v>
      </c>
      <c r="BM358" s="230" t="s">
        <v>479</v>
      </c>
    </row>
    <row r="359" s="2" customFormat="1">
      <c r="A359" s="39"/>
      <c r="B359" s="40"/>
      <c r="C359" s="41"/>
      <c r="D359" s="232" t="s">
        <v>145</v>
      </c>
      <c r="E359" s="41"/>
      <c r="F359" s="233" t="s">
        <v>480</v>
      </c>
      <c r="G359" s="41"/>
      <c r="H359" s="41"/>
      <c r="I359" s="234"/>
      <c r="J359" s="41"/>
      <c r="K359" s="41"/>
      <c r="L359" s="45"/>
      <c r="M359" s="235"/>
      <c r="N359" s="236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145</v>
      </c>
      <c r="AU359" s="18" t="s">
        <v>83</v>
      </c>
    </row>
    <row r="360" s="13" customFormat="1">
      <c r="A360" s="13"/>
      <c r="B360" s="237"/>
      <c r="C360" s="238"/>
      <c r="D360" s="232" t="s">
        <v>147</v>
      </c>
      <c r="E360" s="239" t="s">
        <v>1</v>
      </c>
      <c r="F360" s="240" t="s">
        <v>481</v>
      </c>
      <c r="G360" s="238"/>
      <c r="H360" s="241">
        <v>29.5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147</v>
      </c>
      <c r="AU360" s="247" t="s">
        <v>83</v>
      </c>
      <c r="AV360" s="13" t="s">
        <v>83</v>
      </c>
      <c r="AW360" s="13" t="s">
        <v>30</v>
      </c>
      <c r="AX360" s="13" t="s">
        <v>81</v>
      </c>
      <c r="AY360" s="247" t="s">
        <v>136</v>
      </c>
    </row>
    <row r="361" s="2" customFormat="1" ht="24.15" customHeight="1">
      <c r="A361" s="39"/>
      <c r="B361" s="40"/>
      <c r="C361" s="219" t="s">
        <v>482</v>
      </c>
      <c r="D361" s="219" t="s">
        <v>138</v>
      </c>
      <c r="E361" s="220" t="s">
        <v>483</v>
      </c>
      <c r="F361" s="221" t="s">
        <v>484</v>
      </c>
      <c r="G361" s="222" t="s">
        <v>204</v>
      </c>
      <c r="H361" s="223">
        <v>26.300000000000001</v>
      </c>
      <c r="I361" s="224"/>
      <c r="J361" s="225">
        <f>ROUND(I361*H361,2)</f>
        <v>0</v>
      </c>
      <c r="K361" s="221" t="s">
        <v>142</v>
      </c>
      <c r="L361" s="45"/>
      <c r="M361" s="226" t="s">
        <v>1</v>
      </c>
      <c r="N361" s="227" t="s">
        <v>38</v>
      </c>
      <c r="O361" s="92"/>
      <c r="P361" s="228">
        <f>O361*H361</f>
        <v>0</v>
      </c>
      <c r="Q361" s="228">
        <v>0.0035000000000000001</v>
      </c>
      <c r="R361" s="228">
        <f>Q361*H361</f>
        <v>0.092050000000000007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252</v>
      </c>
      <c r="AT361" s="230" t="s">
        <v>138</v>
      </c>
      <c r="AU361" s="230" t="s">
        <v>83</v>
      </c>
      <c r="AY361" s="18" t="s">
        <v>136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81</v>
      </c>
      <c r="BK361" s="231">
        <f>ROUND(I361*H361,2)</f>
        <v>0</v>
      </c>
      <c r="BL361" s="18" t="s">
        <v>252</v>
      </c>
      <c r="BM361" s="230" t="s">
        <v>485</v>
      </c>
    </row>
    <row r="362" s="2" customFormat="1">
      <c r="A362" s="39"/>
      <c r="B362" s="40"/>
      <c r="C362" s="41"/>
      <c r="D362" s="232" t="s">
        <v>145</v>
      </c>
      <c r="E362" s="41"/>
      <c r="F362" s="233" t="s">
        <v>486</v>
      </c>
      <c r="G362" s="41"/>
      <c r="H362" s="41"/>
      <c r="I362" s="234"/>
      <c r="J362" s="41"/>
      <c r="K362" s="41"/>
      <c r="L362" s="45"/>
      <c r="M362" s="235"/>
      <c r="N362" s="236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145</v>
      </c>
      <c r="AU362" s="18" t="s">
        <v>83</v>
      </c>
    </row>
    <row r="363" s="13" customFormat="1">
      <c r="A363" s="13"/>
      <c r="B363" s="237"/>
      <c r="C363" s="238"/>
      <c r="D363" s="232" t="s">
        <v>147</v>
      </c>
      <c r="E363" s="239" t="s">
        <v>1</v>
      </c>
      <c r="F363" s="240" t="s">
        <v>487</v>
      </c>
      <c r="G363" s="238"/>
      <c r="H363" s="241">
        <v>26.300000000000001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147</v>
      </c>
      <c r="AU363" s="247" t="s">
        <v>83</v>
      </c>
      <c r="AV363" s="13" t="s">
        <v>83</v>
      </c>
      <c r="AW363" s="13" t="s">
        <v>30</v>
      </c>
      <c r="AX363" s="13" t="s">
        <v>73</v>
      </c>
      <c r="AY363" s="247" t="s">
        <v>136</v>
      </c>
    </row>
    <row r="364" s="2" customFormat="1" ht="24.15" customHeight="1">
      <c r="A364" s="39"/>
      <c r="B364" s="40"/>
      <c r="C364" s="219" t="s">
        <v>488</v>
      </c>
      <c r="D364" s="219" t="s">
        <v>138</v>
      </c>
      <c r="E364" s="220" t="s">
        <v>489</v>
      </c>
      <c r="F364" s="221" t="s">
        <v>490</v>
      </c>
      <c r="G364" s="222" t="s">
        <v>448</v>
      </c>
      <c r="H364" s="223">
        <v>1</v>
      </c>
      <c r="I364" s="224"/>
      <c r="J364" s="225">
        <f>ROUND(I364*H364,2)</f>
        <v>0</v>
      </c>
      <c r="K364" s="221" t="s">
        <v>142</v>
      </c>
      <c r="L364" s="45"/>
      <c r="M364" s="226" t="s">
        <v>1</v>
      </c>
      <c r="N364" s="227" t="s">
        <v>38</v>
      </c>
      <c r="O364" s="92"/>
      <c r="P364" s="228">
        <f>O364*H364</f>
        <v>0</v>
      </c>
      <c r="Q364" s="228">
        <v>0.0041999999999999997</v>
      </c>
      <c r="R364" s="228">
        <f>Q364*H364</f>
        <v>0.0041999999999999997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252</v>
      </c>
      <c r="AT364" s="230" t="s">
        <v>138</v>
      </c>
      <c r="AU364" s="230" t="s">
        <v>83</v>
      </c>
      <c r="AY364" s="18" t="s">
        <v>136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81</v>
      </c>
      <c r="BK364" s="231">
        <f>ROUND(I364*H364,2)</f>
        <v>0</v>
      </c>
      <c r="BL364" s="18" t="s">
        <v>252</v>
      </c>
      <c r="BM364" s="230" t="s">
        <v>491</v>
      </c>
    </row>
    <row r="365" s="2" customFormat="1">
      <c r="A365" s="39"/>
      <c r="B365" s="40"/>
      <c r="C365" s="41"/>
      <c r="D365" s="232" t="s">
        <v>145</v>
      </c>
      <c r="E365" s="41"/>
      <c r="F365" s="233" t="s">
        <v>492</v>
      </c>
      <c r="G365" s="41"/>
      <c r="H365" s="41"/>
      <c r="I365" s="234"/>
      <c r="J365" s="41"/>
      <c r="K365" s="41"/>
      <c r="L365" s="45"/>
      <c r="M365" s="235"/>
      <c r="N365" s="236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145</v>
      </c>
      <c r="AU365" s="18" t="s">
        <v>83</v>
      </c>
    </row>
    <row r="366" s="2" customFormat="1" ht="24.15" customHeight="1">
      <c r="A366" s="39"/>
      <c r="B366" s="40"/>
      <c r="C366" s="219" t="s">
        <v>493</v>
      </c>
      <c r="D366" s="219" t="s">
        <v>138</v>
      </c>
      <c r="E366" s="220" t="s">
        <v>494</v>
      </c>
      <c r="F366" s="221" t="s">
        <v>495</v>
      </c>
      <c r="G366" s="222" t="s">
        <v>448</v>
      </c>
      <c r="H366" s="223">
        <v>1</v>
      </c>
      <c r="I366" s="224"/>
      <c r="J366" s="225">
        <f>ROUND(I366*H366,2)</f>
        <v>0</v>
      </c>
      <c r="K366" s="221" t="s">
        <v>142</v>
      </c>
      <c r="L366" s="45"/>
      <c r="M366" s="226" t="s">
        <v>1</v>
      </c>
      <c r="N366" s="227" t="s">
        <v>38</v>
      </c>
      <c r="O366" s="92"/>
      <c r="P366" s="228">
        <f>O366*H366</f>
        <v>0</v>
      </c>
      <c r="Q366" s="228">
        <v>0.0057099999999999998</v>
      </c>
      <c r="R366" s="228">
        <f>Q366*H366</f>
        <v>0.0057099999999999998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252</v>
      </c>
      <c r="AT366" s="230" t="s">
        <v>138</v>
      </c>
      <c r="AU366" s="230" t="s">
        <v>83</v>
      </c>
      <c r="AY366" s="18" t="s">
        <v>136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81</v>
      </c>
      <c r="BK366" s="231">
        <f>ROUND(I366*H366,2)</f>
        <v>0</v>
      </c>
      <c r="BL366" s="18" t="s">
        <v>252</v>
      </c>
      <c r="BM366" s="230" t="s">
        <v>496</v>
      </c>
    </row>
    <row r="367" s="2" customFormat="1">
      <c r="A367" s="39"/>
      <c r="B367" s="40"/>
      <c r="C367" s="41"/>
      <c r="D367" s="232" t="s">
        <v>145</v>
      </c>
      <c r="E367" s="41"/>
      <c r="F367" s="233" t="s">
        <v>497</v>
      </c>
      <c r="G367" s="41"/>
      <c r="H367" s="41"/>
      <c r="I367" s="234"/>
      <c r="J367" s="41"/>
      <c r="K367" s="41"/>
      <c r="L367" s="45"/>
      <c r="M367" s="235"/>
      <c r="N367" s="236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145</v>
      </c>
      <c r="AU367" s="18" t="s">
        <v>83</v>
      </c>
    </row>
    <row r="368" s="2" customFormat="1" ht="24.15" customHeight="1">
      <c r="A368" s="39"/>
      <c r="B368" s="40"/>
      <c r="C368" s="219" t="s">
        <v>498</v>
      </c>
      <c r="D368" s="219" t="s">
        <v>138</v>
      </c>
      <c r="E368" s="220" t="s">
        <v>499</v>
      </c>
      <c r="F368" s="221" t="s">
        <v>500</v>
      </c>
      <c r="G368" s="222" t="s">
        <v>204</v>
      </c>
      <c r="H368" s="223">
        <v>53.600000000000001</v>
      </c>
      <c r="I368" s="224"/>
      <c r="J368" s="225">
        <f>ROUND(I368*H368,2)</f>
        <v>0</v>
      </c>
      <c r="K368" s="221" t="s">
        <v>142</v>
      </c>
      <c r="L368" s="45"/>
      <c r="M368" s="226" t="s">
        <v>1</v>
      </c>
      <c r="N368" s="227" t="s">
        <v>38</v>
      </c>
      <c r="O368" s="92"/>
      <c r="P368" s="228">
        <f>O368*H368</f>
        <v>0</v>
      </c>
      <c r="Q368" s="228">
        <v>0.0016900000000000001</v>
      </c>
      <c r="R368" s="228">
        <f>Q368*H368</f>
        <v>0.090584000000000012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252</v>
      </c>
      <c r="AT368" s="230" t="s">
        <v>138</v>
      </c>
      <c r="AU368" s="230" t="s">
        <v>83</v>
      </c>
      <c r="AY368" s="18" t="s">
        <v>136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81</v>
      </c>
      <c r="BK368" s="231">
        <f>ROUND(I368*H368,2)</f>
        <v>0</v>
      </c>
      <c r="BL368" s="18" t="s">
        <v>252</v>
      </c>
      <c r="BM368" s="230" t="s">
        <v>501</v>
      </c>
    </row>
    <row r="369" s="2" customFormat="1">
      <c r="A369" s="39"/>
      <c r="B369" s="40"/>
      <c r="C369" s="41"/>
      <c r="D369" s="232" t="s">
        <v>145</v>
      </c>
      <c r="E369" s="41"/>
      <c r="F369" s="233" t="s">
        <v>502</v>
      </c>
      <c r="G369" s="41"/>
      <c r="H369" s="41"/>
      <c r="I369" s="234"/>
      <c r="J369" s="41"/>
      <c r="K369" s="41"/>
      <c r="L369" s="45"/>
      <c r="M369" s="235"/>
      <c r="N369" s="236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145</v>
      </c>
      <c r="AU369" s="18" t="s">
        <v>83</v>
      </c>
    </row>
    <row r="370" s="13" customFormat="1">
      <c r="A370" s="13"/>
      <c r="B370" s="237"/>
      <c r="C370" s="238"/>
      <c r="D370" s="232" t="s">
        <v>147</v>
      </c>
      <c r="E370" s="239" t="s">
        <v>1</v>
      </c>
      <c r="F370" s="240" t="s">
        <v>503</v>
      </c>
      <c r="G370" s="238"/>
      <c r="H370" s="241">
        <v>53.600000000000001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147</v>
      </c>
      <c r="AU370" s="247" t="s">
        <v>83</v>
      </c>
      <c r="AV370" s="13" t="s">
        <v>83</v>
      </c>
      <c r="AW370" s="13" t="s">
        <v>30</v>
      </c>
      <c r="AX370" s="13" t="s">
        <v>73</v>
      </c>
      <c r="AY370" s="247" t="s">
        <v>136</v>
      </c>
    </row>
    <row r="371" s="2" customFormat="1" ht="24.15" customHeight="1">
      <c r="A371" s="39"/>
      <c r="B371" s="40"/>
      <c r="C371" s="219" t="s">
        <v>504</v>
      </c>
      <c r="D371" s="219" t="s">
        <v>138</v>
      </c>
      <c r="E371" s="220" t="s">
        <v>505</v>
      </c>
      <c r="F371" s="221" t="s">
        <v>506</v>
      </c>
      <c r="G371" s="222" t="s">
        <v>204</v>
      </c>
      <c r="H371" s="223">
        <v>26.300000000000001</v>
      </c>
      <c r="I371" s="224"/>
      <c r="J371" s="225">
        <f>ROUND(I371*H371,2)</f>
        <v>0</v>
      </c>
      <c r="K371" s="221" t="s">
        <v>142</v>
      </c>
      <c r="L371" s="45"/>
      <c r="M371" s="226" t="s">
        <v>1</v>
      </c>
      <c r="N371" s="227" t="s">
        <v>38</v>
      </c>
      <c r="O371" s="92"/>
      <c r="P371" s="228">
        <f>O371*H371</f>
        <v>0</v>
      </c>
      <c r="Q371" s="228">
        <v>0.0021700000000000001</v>
      </c>
      <c r="R371" s="228">
        <f>Q371*H371</f>
        <v>0.057071000000000004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252</v>
      </c>
      <c r="AT371" s="230" t="s">
        <v>138</v>
      </c>
      <c r="AU371" s="230" t="s">
        <v>83</v>
      </c>
      <c r="AY371" s="18" t="s">
        <v>136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81</v>
      </c>
      <c r="BK371" s="231">
        <f>ROUND(I371*H371,2)</f>
        <v>0</v>
      </c>
      <c r="BL371" s="18" t="s">
        <v>252</v>
      </c>
      <c r="BM371" s="230" t="s">
        <v>507</v>
      </c>
    </row>
    <row r="372" s="2" customFormat="1">
      <c r="A372" s="39"/>
      <c r="B372" s="40"/>
      <c r="C372" s="41"/>
      <c r="D372" s="232" t="s">
        <v>145</v>
      </c>
      <c r="E372" s="41"/>
      <c r="F372" s="233" t="s">
        <v>508</v>
      </c>
      <c r="G372" s="41"/>
      <c r="H372" s="41"/>
      <c r="I372" s="234"/>
      <c r="J372" s="41"/>
      <c r="K372" s="41"/>
      <c r="L372" s="45"/>
      <c r="M372" s="235"/>
      <c r="N372" s="236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145</v>
      </c>
      <c r="AU372" s="18" t="s">
        <v>83</v>
      </c>
    </row>
    <row r="373" s="13" customFormat="1">
      <c r="A373" s="13"/>
      <c r="B373" s="237"/>
      <c r="C373" s="238"/>
      <c r="D373" s="232" t="s">
        <v>147</v>
      </c>
      <c r="E373" s="239" t="s">
        <v>1</v>
      </c>
      <c r="F373" s="240" t="s">
        <v>509</v>
      </c>
      <c r="G373" s="238"/>
      <c r="H373" s="241">
        <v>3.5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147</v>
      </c>
      <c r="AU373" s="247" t="s">
        <v>83</v>
      </c>
      <c r="AV373" s="13" t="s">
        <v>83</v>
      </c>
      <c r="AW373" s="13" t="s">
        <v>30</v>
      </c>
      <c r="AX373" s="13" t="s">
        <v>73</v>
      </c>
      <c r="AY373" s="247" t="s">
        <v>136</v>
      </c>
    </row>
    <row r="374" s="13" customFormat="1">
      <c r="A374" s="13"/>
      <c r="B374" s="237"/>
      <c r="C374" s="238"/>
      <c r="D374" s="232" t="s">
        <v>147</v>
      </c>
      <c r="E374" s="239" t="s">
        <v>1</v>
      </c>
      <c r="F374" s="240" t="s">
        <v>510</v>
      </c>
      <c r="G374" s="238"/>
      <c r="H374" s="241">
        <v>22.800000000000001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147</v>
      </c>
      <c r="AU374" s="247" t="s">
        <v>83</v>
      </c>
      <c r="AV374" s="13" t="s">
        <v>83</v>
      </c>
      <c r="AW374" s="13" t="s">
        <v>30</v>
      </c>
      <c r="AX374" s="13" t="s">
        <v>73</v>
      </c>
      <c r="AY374" s="247" t="s">
        <v>136</v>
      </c>
    </row>
    <row r="375" s="2" customFormat="1" ht="14.4" customHeight="1">
      <c r="A375" s="39"/>
      <c r="B375" s="40"/>
      <c r="C375" s="219" t="s">
        <v>511</v>
      </c>
      <c r="D375" s="219" t="s">
        <v>138</v>
      </c>
      <c r="E375" s="220" t="s">
        <v>512</v>
      </c>
      <c r="F375" s="221" t="s">
        <v>513</v>
      </c>
      <c r="G375" s="222" t="s">
        <v>448</v>
      </c>
      <c r="H375" s="223">
        <v>1</v>
      </c>
      <c r="I375" s="224"/>
      <c r="J375" s="225">
        <f>ROUND(I375*H375,2)</f>
        <v>0</v>
      </c>
      <c r="K375" s="221" t="s">
        <v>142</v>
      </c>
      <c r="L375" s="45"/>
      <c r="M375" s="226" t="s">
        <v>1</v>
      </c>
      <c r="N375" s="227" t="s">
        <v>38</v>
      </c>
      <c r="O375" s="92"/>
      <c r="P375" s="228">
        <f>O375*H375</f>
        <v>0</v>
      </c>
      <c r="Q375" s="228">
        <v>0.00027</v>
      </c>
      <c r="R375" s="228">
        <f>Q375*H375</f>
        <v>0.00027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252</v>
      </c>
      <c r="AT375" s="230" t="s">
        <v>138</v>
      </c>
      <c r="AU375" s="230" t="s">
        <v>83</v>
      </c>
      <c r="AY375" s="18" t="s">
        <v>136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81</v>
      </c>
      <c r="BK375" s="231">
        <f>ROUND(I375*H375,2)</f>
        <v>0</v>
      </c>
      <c r="BL375" s="18" t="s">
        <v>252</v>
      </c>
      <c r="BM375" s="230" t="s">
        <v>514</v>
      </c>
    </row>
    <row r="376" s="2" customFormat="1">
      <c r="A376" s="39"/>
      <c r="B376" s="40"/>
      <c r="C376" s="41"/>
      <c r="D376" s="232" t="s">
        <v>145</v>
      </c>
      <c r="E376" s="41"/>
      <c r="F376" s="233" t="s">
        <v>515</v>
      </c>
      <c r="G376" s="41"/>
      <c r="H376" s="41"/>
      <c r="I376" s="234"/>
      <c r="J376" s="41"/>
      <c r="K376" s="41"/>
      <c r="L376" s="45"/>
      <c r="M376" s="235"/>
      <c r="N376" s="236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145</v>
      </c>
      <c r="AU376" s="18" t="s">
        <v>83</v>
      </c>
    </row>
    <row r="377" s="2" customFormat="1" ht="24.15" customHeight="1">
      <c r="A377" s="39"/>
      <c r="B377" s="40"/>
      <c r="C377" s="269" t="s">
        <v>516</v>
      </c>
      <c r="D377" s="269" t="s">
        <v>218</v>
      </c>
      <c r="E377" s="270" t="s">
        <v>517</v>
      </c>
      <c r="F377" s="271" t="s">
        <v>518</v>
      </c>
      <c r="G377" s="272" t="s">
        <v>448</v>
      </c>
      <c r="H377" s="273">
        <v>12.199999999999999</v>
      </c>
      <c r="I377" s="274"/>
      <c r="J377" s="275">
        <f>ROUND(I377*H377,2)</f>
        <v>0</v>
      </c>
      <c r="K377" s="271" t="s">
        <v>1</v>
      </c>
      <c r="L377" s="276"/>
      <c r="M377" s="277" t="s">
        <v>1</v>
      </c>
      <c r="N377" s="278" t="s">
        <v>38</v>
      </c>
      <c r="O377" s="92"/>
      <c r="P377" s="228">
        <f>O377*H377</f>
        <v>0</v>
      </c>
      <c r="Q377" s="228">
        <v>0.0014499999999999999</v>
      </c>
      <c r="R377" s="228">
        <f>Q377*H377</f>
        <v>0.017689999999999997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322</v>
      </c>
      <c r="AT377" s="230" t="s">
        <v>218</v>
      </c>
      <c r="AU377" s="230" t="s">
        <v>83</v>
      </c>
      <c r="AY377" s="18" t="s">
        <v>136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81</v>
      </c>
      <c r="BK377" s="231">
        <f>ROUND(I377*H377,2)</f>
        <v>0</v>
      </c>
      <c r="BL377" s="18" t="s">
        <v>252</v>
      </c>
      <c r="BM377" s="230" t="s">
        <v>519</v>
      </c>
    </row>
    <row r="378" s="2" customFormat="1">
      <c r="A378" s="39"/>
      <c r="B378" s="40"/>
      <c r="C378" s="41"/>
      <c r="D378" s="232" t="s">
        <v>145</v>
      </c>
      <c r="E378" s="41"/>
      <c r="F378" s="233" t="s">
        <v>520</v>
      </c>
      <c r="G378" s="41"/>
      <c r="H378" s="41"/>
      <c r="I378" s="234"/>
      <c r="J378" s="41"/>
      <c r="K378" s="41"/>
      <c r="L378" s="45"/>
      <c r="M378" s="235"/>
      <c r="N378" s="236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145</v>
      </c>
      <c r="AU378" s="18" t="s">
        <v>83</v>
      </c>
    </row>
    <row r="379" s="13" customFormat="1">
      <c r="A379" s="13"/>
      <c r="B379" s="237"/>
      <c r="C379" s="238"/>
      <c r="D379" s="232" t="s">
        <v>147</v>
      </c>
      <c r="E379" s="239" t="s">
        <v>1</v>
      </c>
      <c r="F379" s="240" t="s">
        <v>521</v>
      </c>
      <c r="G379" s="238"/>
      <c r="H379" s="241">
        <v>12.199999999999999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7" t="s">
        <v>147</v>
      </c>
      <c r="AU379" s="247" t="s">
        <v>83</v>
      </c>
      <c r="AV379" s="13" t="s">
        <v>83</v>
      </c>
      <c r="AW379" s="13" t="s">
        <v>30</v>
      </c>
      <c r="AX379" s="13" t="s">
        <v>73</v>
      </c>
      <c r="AY379" s="247" t="s">
        <v>136</v>
      </c>
    </row>
    <row r="380" s="2" customFormat="1" ht="14.4" customHeight="1">
      <c r="A380" s="39"/>
      <c r="B380" s="40"/>
      <c r="C380" s="269" t="s">
        <v>522</v>
      </c>
      <c r="D380" s="269" t="s">
        <v>218</v>
      </c>
      <c r="E380" s="270" t="s">
        <v>523</v>
      </c>
      <c r="F380" s="271" t="s">
        <v>524</v>
      </c>
      <c r="G380" s="272" t="s">
        <v>204</v>
      </c>
      <c r="H380" s="273">
        <v>146.09999999999999</v>
      </c>
      <c r="I380" s="274"/>
      <c r="J380" s="275">
        <f>ROUND(I380*H380,2)</f>
        <v>0</v>
      </c>
      <c r="K380" s="271" t="s">
        <v>1</v>
      </c>
      <c r="L380" s="276"/>
      <c r="M380" s="277" t="s">
        <v>1</v>
      </c>
      <c r="N380" s="278" t="s">
        <v>38</v>
      </c>
      <c r="O380" s="92"/>
      <c r="P380" s="228">
        <f>O380*H380</f>
        <v>0</v>
      </c>
      <c r="Q380" s="228">
        <v>0.00050000000000000001</v>
      </c>
      <c r="R380" s="228">
        <f>Q380*H380</f>
        <v>0.073050000000000004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322</v>
      </c>
      <c r="AT380" s="230" t="s">
        <v>218</v>
      </c>
      <c r="AU380" s="230" t="s">
        <v>83</v>
      </c>
      <c r="AY380" s="18" t="s">
        <v>136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81</v>
      </c>
      <c r="BK380" s="231">
        <f>ROUND(I380*H380,2)</f>
        <v>0</v>
      </c>
      <c r="BL380" s="18" t="s">
        <v>252</v>
      </c>
      <c r="BM380" s="230" t="s">
        <v>525</v>
      </c>
    </row>
    <row r="381" s="2" customFormat="1">
      <c r="A381" s="39"/>
      <c r="B381" s="40"/>
      <c r="C381" s="41"/>
      <c r="D381" s="232" t="s">
        <v>145</v>
      </c>
      <c r="E381" s="41"/>
      <c r="F381" s="233" t="s">
        <v>524</v>
      </c>
      <c r="G381" s="41"/>
      <c r="H381" s="41"/>
      <c r="I381" s="234"/>
      <c r="J381" s="41"/>
      <c r="K381" s="41"/>
      <c r="L381" s="45"/>
      <c r="M381" s="235"/>
      <c r="N381" s="236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145</v>
      </c>
      <c r="AU381" s="18" t="s">
        <v>83</v>
      </c>
    </row>
    <row r="382" s="13" customFormat="1">
      <c r="A382" s="13"/>
      <c r="B382" s="237"/>
      <c r="C382" s="238"/>
      <c r="D382" s="232" t="s">
        <v>147</v>
      </c>
      <c r="E382" s="239" t="s">
        <v>1</v>
      </c>
      <c r="F382" s="240" t="s">
        <v>526</v>
      </c>
      <c r="G382" s="238"/>
      <c r="H382" s="241">
        <v>146.09999999999999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7" t="s">
        <v>147</v>
      </c>
      <c r="AU382" s="247" t="s">
        <v>83</v>
      </c>
      <c r="AV382" s="13" t="s">
        <v>83</v>
      </c>
      <c r="AW382" s="13" t="s">
        <v>30</v>
      </c>
      <c r="AX382" s="13" t="s">
        <v>81</v>
      </c>
      <c r="AY382" s="247" t="s">
        <v>136</v>
      </c>
    </row>
    <row r="383" s="2" customFormat="1" ht="14.4" customHeight="1">
      <c r="A383" s="39"/>
      <c r="B383" s="40"/>
      <c r="C383" s="269" t="s">
        <v>527</v>
      </c>
      <c r="D383" s="269" t="s">
        <v>218</v>
      </c>
      <c r="E383" s="270" t="s">
        <v>528</v>
      </c>
      <c r="F383" s="271" t="s">
        <v>529</v>
      </c>
      <c r="G383" s="272" t="s">
        <v>448</v>
      </c>
      <c r="H383" s="273">
        <v>52</v>
      </c>
      <c r="I383" s="274"/>
      <c r="J383" s="275">
        <f>ROUND(I383*H383,2)</f>
        <v>0</v>
      </c>
      <c r="K383" s="271" t="s">
        <v>142</v>
      </c>
      <c r="L383" s="276"/>
      <c r="M383" s="277" t="s">
        <v>1</v>
      </c>
      <c r="N383" s="278" t="s">
        <v>38</v>
      </c>
      <c r="O383" s="92"/>
      <c r="P383" s="228">
        <f>O383*H383</f>
        <v>0</v>
      </c>
      <c r="Q383" s="228">
        <v>0.0018</v>
      </c>
      <c r="R383" s="228">
        <f>Q383*H383</f>
        <v>0.093600000000000003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322</v>
      </c>
      <c r="AT383" s="230" t="s">
        <v>218</v>
      </c>
      <c r="AU383" s="230" t="s">
        <v>83</v>
      </c>
      <c r="AY383" s="18" t="s">
        <v>136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81</v>
      </c>
      <c r="BK383" s="231">
        <f>ROUND(I383*H383,2)</f>
        <v>0</v>
      </c>
      <c r="BL383" s="18" t="s">
        <v>252</v>
      </c>
      <c r="BM383" s="230" t="s">
        <v>530</v>
      </c>
    </row>
    <row r="384" s="2" customFormat="1">
      <c r="A384" s="39"/>
      <c r="B384" s="40"/>
      <c r="C384" s="41"/>
      <c r="D384" s="232" t="s">
        <v>145</v>
      </c>
      <c r="E384" s="41"/>
      <c r="F384" s="233" t="s">
        <v>531</v>
      </c>
      <c r="G384" s="41"/>
      <c r="H384" s="41"/>
      <c r="I384" s="234"/>
      <c r="J384" s="41"/>
      <c r="K384" s="41"/>
      <c r="L384" s="45"/>
      <c r="M384" s="235"/>
      <c r="N384" s="236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145</v>
      </c>
      <c r="AU384" s="18" t="s">
        <v>83</v>
      </c>
    </row>
    <row r="385" s="13" customFormat="1">
      <c r="A385" s="13"/>
      <c r="B385" s="237"/>
      <c r="C385" s="238"/>
      <c r="D385" s="232" t="s">
        <v>147</v>
      </c>
      <c r="E385" s="239" t="s">
        <v>1</v>
      </c>
      <c r="F385" s="240" t="s">
        <v>488</v>
      </c>
      <c r="G385" s="238"/>
      <c r="H385" s="241">
        <v>52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147</v>
      </c>
      <c r="AU385" s="247" t="s">
        <v>83</v>
      </c>
      <c r="AV385" s="13" t="s">
        <v>83</v>
      </c>
      <c r="AW385" s="13" t="s">
        <v>30</v>
      </c>
      <c r="AX385" s="13" t="s">
        <v>81</v>
      </c>
      <c r="AY385" s="247" t="s">
        <v>136</v>
      </c>
    </row>
    <row r="386" s="2" customFormat="1" ht="14.4" customHeight="1">
      <c r="A386" s="39"/>
      <c r="B386" s="40"/>
      <c r="C386" s="269" t="s">
        <v>532</v>
      </c>
      <c r="D386" s="269" t="s">
        <v>218</v>
      </c>
      <c r="E386" s="270" t="s">
        <v>533</v>
      </c>
      <c r="F386" s="271" t="s">
        <v>534</v>
      </c>
      <c r="G386" s="272" t="s">
        <v>535</v>
      </c>
      <c r="H386" s="273">
        <v>1</v>
      </c>
      <c r="I386" s="274"/>
      <c r="J386" s="275">
        <f>ROUND(I386*H386,2)</f>
        <v>0</v>
      </c>
      <c r="K386" s="271" t="s">
        <v>1</v>
      </c>
      <c r="L386" s="276"/>
      <c r="M386" s="277" t="s">
        <v>1</v>
      </c>
      <c r="N386" s="278" t="s">
        <v>38</v>
      </c>
      <c r="O386" s="92"/>
      <c r="P386" s="228">
        <f>O386*H386</f>
        <v>0</v>
      </c>
      <c r="Q386" s="228">
        <v>0.0080000000000000002</v>
      </c>
      <c r="R386" s="228">
        <f>Q386*H386</f>
        <v>0.0080000000000000002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322</v>
      </c>
      <c r="AT386" s="230" t="s">
        <v>218</v>
      </c>
      <c r="AU386" s="230" t="s">
        <v>83</v>
      </c>
      <c r="AY386" s="18" t="s">
        <v>136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81</v>
      </c>
      <c r="BK386" s="231">
        <f>ROUND(I386*H386,2)</f>
        <v>0</v>
      </c>
      <c r="BL386" s="18" t="s">
        <v>252</v>
      </c>
      <c r="BM386" s="230" t="s">
        <v>536</v>
      </c>
    </row>
    <row r="387" s="2" customFormat="1">
      <c r="A387" s="39"/>
      <c r="B387" s="40"/>
      <c r="C387" s="41"/>
      <c r="D387" s="232" t="s">
        <v>145</v>
      </c>
      <c r="E387" s="41"/>
      <c r="F387" s="233" t="s">
        <v>537</v>
      </c>
      <c r="G387" s="41"/>
      <c r="H387" s="41"/>
      <c r="I387" s="234"/>
      <c r="J387" s="41"/>
      <c r="K387" s="41"/>
      <c r="L387" s="45"/>
      <c r="M387" s="235"/>
      <c r="N387" s="236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145</v>
      </c>
      <c r="AU387" s="18" t="s">
        <v>83</v>
      </c>
    </row>
    <row r="388" s="13" customFormat="1">
      <c r="A388" s="13"/>
      <c r="B388" s="237"/>
      <c r="C388" s="238"/>
      <c r="D388" s="232" t="s">
        <v>147</v>
      </c>
      <c r="E388" s="239" t="s">
        <v>1</v>
      </c>
      <c r="F388" s="240" t="s">
        <v>81</v>
      </c>
      <c r="G388" s="238"/>
      <c r="H388" s="241">
        <v>1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147</v>
      </c>
      <c r="AU388" s="247" t="s">
        <v>83</v>
      </c>
      <c r="AV388" s="13" t="s">
        <v>83</v>
      </c>
      <c r="AW388" s="13" t="s">
        <v>30</v>
      </c>
      <c r="AX388" s="13" t="s">
        <v>73</v>
      </c>
      <c r="AY388" s="247" t="s">
        <v>136</v>
      </c>
    </row>
    <row r="389" s="2" customFormat="1" ht="14.4" customHeight="1">
      <c r="A389" s="39"/>
      <c r="B389" s="40"/>
      <c r="C389" s="269" t="s">
        <v>178</v>
      </c>
      <c r="D389" s="269" t="s">
        <v>218</v>
      </c>
      <c r="E389" s="270" t="s">
        <v>538</v>
      </c>
      <c r="F389" s="271" t="s">
        <v>539</v>
      </c>
      <c r="G389" s="272" t="s">
        <v>204</v>
      </c>
      <c r="H389" s="273">
        <v>27.600000000000001</v>
      </c>
      <c r="I389" s="274"/>
      <c r="J389" s="275">
        <f>ROUND(I389*H389,2)</f>
        <v>0</v>
      </c>
      <c r="K389" s="271" t="s">
        <v>142</v>
      </c>
      <c r="L389" s="276"/>
      <c r="M389" s="277" t="s">
        <v>1</v>
      </c>
      <c r="N389" s="278" t="s">
        <v>38</v>
      </c>
      <c r="O389" s="92"/>
      <c r="P389" s="228">
        <f>O389*H389</f>
        <v>0</v>
      </c>
      <c r="Q389" s="228">
        <v>1.0000000000000001E-05</v>
      </c>
      <c r="R389" s="228">
        <f>Q389*H389</f>
        <v>0.00027600000000000004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322</v>
      </c>
      <c r="AT389" s="230" t="s">
        <v>218</v>
      </c>
      <c r="AU389" s="230" t="s">
        <v>83</v>
      </c>
      <c r="AY389" s="18" t="s">
        <v>136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81</v>
      </c>
      <c r="BK389" s="231">
        <f>ROUND(I389*H389,2)</f>
        <v>0</v>
      </c>
      <c r="BL389" s="18" t="s">
        <v>252</v>
      </c>
      <c r="BM389" s="230" t="s">
        <v>540</v>
      </c>
    </row>
    <row r="390" s="2" customFormat="1">
      <c r="A390" s="39"/>
      <c r="B390" s="40"/>
      <c r="C390" s="41"/>
      <c r="D390" s="232" t="s">
        <v>145</v>
      </c>
      <c r="E390" s="41"/>
      <c r="F390" s="233" t="s">
        <v>539</v>
      </c>
      <c r="G390" s="41"/>
      <c r="H390" s="41"/>
      <c r="I390" s="234"/>
      <c r="J390" s="41"/>
      <c r="K390" s="41"/>
      <c r="L390" s="45"/>
      <c r="M390" s="235"/>
      <c r="N390" s="236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145</v>
      </c>
      <c r="AU390" s="18" t="s">
        <v>83</v>
      </c>
    </row>
    <row r="391" s="13" customFormat="1">
      <c r="A391" s="13"/>
      <c r="B391" s="237"/>
      <c r="C391" s="238"/>
      <c r="D391" s="232" t="s">
        <v>147</v>
      </c>
      <c r="E391" s="239" t="s">
        <v>1</v>
      </c>
      <c r="F391" s="240" t="s">
        <v>541</v>
      </c>
      <c r="G391" s="238"/>
      <c r="H391" s="241">
        <v>20.399999999999999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147</v>
      </c>
      <c r="AU391" s="247" t="s">
        <v>83</v>
      </c>
      <c r="AV391" s="13" t="s">
        <v>83</v>
      </c>
      <c r="AW391" s="13" t="s">
        <v>30</v>
      </c>
      <c r="AX391" s="13" t="s">
        <v>73</v>
      </c>
      <c r="AY391" s="247" t="s">
        <v>136</v>
      </c>
    </row>
    <row r="392" s="13" customFormat="1">
      <c r="A392" s="13"/>
      <c r="B392" s="237"/>
      <c r="C392" s="238"/>
      <c r="D392" s="232" t="s">
        <v>147</v>
      </c>
      <c r="E392" s="239" t="s">
        <v>1</v>
      </c>
      <c r="F392" s="240" t="s">
        <v>542</v>
      </c>
      <c r="G392" s="238"/>
      <c r="H392" s="241">
        <v>7.2000000000000002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147</v>
      </c>
      <c r="AU392" s="247" t="s">
        <v>83</v>
      </c>
      <c r="AV392" s="13" t="s">
        <v>83</v>
      </c>
      <c r="AW392" s="13" t="s">
        <v>30</v>
      </c>
      <c r="AX392" s="13" t="s">
        <v>73</v>
      </c>
      <c r="AY392" s="247" t="s">
        <v>136</v>
      </c>
    </row>
    <row r="393" s="14" customFormat="1">
      <c r="A393" s="14"/>
      <c r="B393" s="248"/>
      <c r="C393" s="249"/>
      <c r="D393" s="232" t="s">
        <v>147</v>
      </c>
      <c r="E393" s="250" t="s">
        <v>1</v>
      </c>
      <c r="F393" s="251" t="s">
        <v>150</v>
      </c>
      <c r="G393" s="249"/>
      <c r="H393" s="252">
        <v>27.600000000000001</v>
      </c>
      <c r="I393" s="253"/>
      <c r="J393" s="249"/>
      <c r="K393" s="249"/>
      <c r="L393" s="254"/>
      <c r="M393" s="255"/>
      <c r="N393" s="256"/>
      <c r="O393" s="256"/>
      <c r="P393" s="256"/>
      <c r="Q393" s="256"/>
      <c r="R393" s="256"/>
      <c r="S393" s="256"/>
      <c r="T393" s="25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8" t="s">
        <v>147</v>
      </c>
      <c r="AU393" s="258" t="s">
        <v>83</v>
      </c>
      <c r="AV393" s="14" t="s">
        <v>143</v>
      </c>
      <c r="AW393" s="14" t="s">
        <v>30</v>
      </c>
      <c r="AX393" s="14" t="s">
        <v>81</v>
      </c>
      <c r="AY393" s="258" t="s">
        <v>136</v>
      </c>
    </row>
    <row r="394" s="2" customFormat="1" ht="24.15" customHeight="1">
      <c r="A394" s="39"/>
      <c r="B394" s="40"/>
      <c r="C394" s="269" t="s">
        <v>230</v>
      </c>
      <c r="D394" s="269" t="s">
        <v>218</v>
      </c>
      <c r="E394" s="270" t="s">
        <v>543</v>
      </c>
      <c r="F394" s="271" t="s">
        <v>544</v>
      </c>
      <c r="G394" s="272" t="s">
        <v>448</v>
      </c>
      <c r="H394" s="273">
        <v>1</v>
      </c>
      <c r="I394" s="274"/>
      <c r="J394" s="275">
        <f>ROUND(I394*H394,2)</f>
        <v>0</v>
      </c>
      <c r="K394" s="271" t="s">
        <v>1</v>
      </c>
      <c r="L394" s="276"/>
      <c r="M394" s="277" t="s">
        <v>1</v>
      </c>
      <c r="N394" s="278" t="s">
        <v>38</v>
      </c>
      <c r="O394" s="92"/>
      <c r="P394" s="228">
        <f>O394*H394</f>
        <v>0</v>
      </c>
      <c r="Q394" s="228">
        <v>0.0060000000000000001</v>
      </c>
      <c r="R394" s="228">
        <f>Q394*H394</f>
        <v>0.0060000000000000001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322</v>
      </c>
      <c r="AT394" s="230" t="s">
        <v>218</v>
      </c>
      <c r="AU394" s="230" t="s">
        <v>83</v>
      </c>
      <c r="AY394" s="18" t="s">
        <v>136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81</v>
      </c>
      <c r="BK394" s="231">
        <f>ROUND(I394*H394,2)</f>
        <v>0</v>
      </c>
      <c r="BL394" s="18" t="s">
        <v>252</v>
      </c>
      <c r="BM394" s="230" t="s">
        <v>545</v>
      </c>
    </row>
    <row r="395" s="2" customFormat="1">
      <c r="A395" s="39"/>
      <c r="B395" s="40"/>
      <c r="C395" s="41"/>
      <c r="D395" s="232" t="s">
        <v>145</v>
      </c>
      <c r="E395" s="41"/>
      <c r="F395" s="233" t="s">
        <v>546</v>
      </c>
      <c r="G395" s="41"/>
      <c r="H395" s="41"/>
      <c r="I395" s="234"/>
      <c r="J395" s="41"/>
      <c r="K395" s="41"/>
      <c r="L395" s="45"/>
      <c r="M395" s="235"/>
      <c r="N395" s="236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145</v>
      </c>
      <c r="AU395" s="18" t="s">
        <v>83</v>
      </c>
    </row>
    <row r="396" s="13" customFormat="1">
      <c r="A396" s="13"/>
      <c r="B396" s="237"/>
      <c r="C396" s="238"/>
      <c r="D396" s="232" t="s">
        <v>147</v>
      </c>
      <c r="E396" s="239" t="s">
        <v>1</v>
      </c>
      <c r="F396" s="240" t="s">
        <v>547</v>
      </c>
      <c r="G396" s="238"/>
      <c r="H396" s="241">
        <v>1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7" t="s">
        <v>147</v>
      </c>
      <c r="AU396" s="247" t="s">
        <v>83</v>
      </c>
      <c r="AV396" s="13" t="s">
        <v>83</v>
      </c>
      <c r="AW396" s="13" t="s">
        <v>30</v>
      </c>
      <c r="AX396" s="13" t="s">
        <v>81</v>
      </c>
      <c r="AY396" s="247" t="s">
        <v>136</v>
      </c>
    </row>
    <row r="397" s="2" customFormat="1" ht="14.4" customHeight="1">
      <c r="A397" s="39"/>
      <c r="B397" s="40"/>
      <c r="C397" s="269" t="s">
        <v>548</v>
      </c>
      <c r="D397" s="269" t="s">
        <v>218</v>
      </c>
      <c r="E397" s="270" t="s">
        <v>549</v>
      </c>
      <c r="F397" s="271" t="s">
        <v>550</v>
      </c>
      <c r="G397" s="272" t="s">
        <v>448</v>
      </c>
      <c r="H397" s="273">
        <v>6</v>
      </c>
      <c r="I397" s="274"/>
      <c r="J397" s="275">
        <f>ROUND(I397*H397,2)</f>
        <v>0</v>
      </c>
      <c r="K397" s="271" t="s">
        <v>142</v>
      </c>
      <c r="L397" s="276"/>
      <c r="M397" s="277" t="s">
        <v>1</v>
      </c>
      <c r="N397" s="278" t="s">
        <v>38</v>
      </c>
      <c r="O397" s="92"/>
      <c r="P397" s="228">
        <f>O397*H397</f>
        <v>0</v>
      </c>
      <c r="Q397" s="228">
        <v>0.00040000000000000002</v>
      </c>
      <c r="R397" s="228">
        <f>Q397*H397</f>
        <v>0.0024000000000000002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322</v>
      </c>
      <c r="AT397" s="230" t="s">
        <v>218</v>
      </c>
      <c r="AU397" s="230" t="s">
        <v>83</v>
      </c>
      <c r="AY397" s="18" t="s">
        <v>136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81</v>
      </c>
      <c r="BK397" s="231">
        <f>ROUND(I397*H397,2)</f>
        <v>0</v>
      </c>
      <c r="BL397" s="18" t="s">
        <v>252</v>
      </c>
      <c r="BM397" s="230" t="s">
        <v>551</v>
      </c>
    </row>
    <row r="398" s="2" customFormat="1">
      <c r="A398" s="39"/>
      <c r="B398" s="40"/>
      <c r="C398" s="41"/>
      <c r="D398" s="232" t="s">
        <v>145</v>
      </c>
      <c r="E398" s="41"/>
      <c r="F398" s="233" t="s">
        <v>550</v>
      </c>
      <c r="G398" s="41"/>
      <c r="H398" s="41"/>
      <c r="I398" s="234"/>
      <c r="J398" s="41"/>
      <c r="K398" s="41"/>
      <c r="L398" s="45"/>
      <c r="M398" s="235"/>
      <c r="N398" s="236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145</v>
      </c>
      <c r="AU398" s="18" t="s">
        <v>83</v>
      </c>
    </row>
    <row r="399" s="13" customFormat="1">
      <c r="A399" s="13"/>
      <c r="B399" s="237"/>
      <c r="C399" s="238"/>
      <c r="D399" s="232" t="s">
        <v>147</v>
      </c>
      <c r="E399" s="239" t="s">
        <v>1</v>
      </c>
      <c r="F399" s="240" t="s">
        <v>552</v>
      </c>
      <c r="G399" s="238"/>
      <c r="H399" s="241">
        <v>6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147</v>
      </c>
      <c r="AU399" s="247" t="s">
        <v>83</v>
      </c>
      <c r="AV399" s="13" t="s">
        <v>83</v>
      </c>
      <c r="AW399" s="13" t="s">
        <v>30</v>
      </c>
      <c r="AX399" s="13" t="s">
        <v>81</v>
      </c>
      <c r="AY399" s="247" t="s">
        <v>136</v>
      </c>
    </row>
    <row r="400" s="2" customFormat="1" ht="24.15" customHeight="1">
      <c r="A400" s="39"/>
      <c r="B400" s="40"/>
      <c r="C400" s="269" t="s">
        <v>553</v>
      </c>
      <c r="D400" s="269" t="s">
        <v>218</v>
      </c>
      <c r="E400" s="270" t="s">
        <v>554</v>
      </c>
      <c r="F400" s="271" t="s">
        <v>555</v>
      </c>
      <c r="G400" s="272" t="s">
        <v>448</v>
      </c>
      <c r="H400" s="273">
        <v>6</v>
      </c>
      <c r="I400" s="274"/>
      <c r="J400" s="275">
        <f>ROUND(I400*H400,2)</f>
        <v>0</v>
      </c>
      <c r="K400" s="271" t="s">
        <v>142</v>
      </c>
      <c r="L400" s="276"/>
      <c r="M400" s="277" t="s">
        <v>1</v>
      </c>
      <c r="N400" s="278" t="s">
        <v>38</v>
      </c>
      <c r="O400" s="92"/>
      <c r="P400" s="228">
        <f>O400*H400</f>
        <v>0</v>
      </c>
      <c r="Q400" s="228">
        <v>0.00025999999999999998</v>
      </c>
      <c r="R400" s="228">
        <f>Q400*H400</f>
        <v>0.0015599999999999998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322</v>
      </c>
      <c r="AT400" s="230" t="s">
        <v>218</v>
      </c>
      <c r="AU400" s="230" t="s">
        <v>83</v>
      </c>
      <c r="AY400" s="18" t="s">
        <v>136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81</v>
      </c>
      <c r="BK400" s="231">
        <f>ROUND(I400*H400,2)</f>
        <v>0</v>
      </c>
      <c r="BL400" s="18" t="s">
        <v>252</v>
      </c>
      <c r="BM400" s="230" t="s">
        <v>556</v>
      </c>
    </row>
    <row r="401" s="2" customFormat="1">
      <c r="A401" s="39"/>
      <c r="B401" s="40"/>
      <c r="C401" s="41"/>
      <c r="D401" s="232" t="s">
        <v>145</v>
      </c>
      <c r="E401" s="41"/>
      <c r="F401" s="233" t="s">
        <v>555</v>
      </c>
      <c r="G401" s="41"/>
      <c r="H401" s="41"/>
      <c r="I401" s="234"/>
      <c r="J401" s="41"/>
      <c r="K401" s="41"/>
      <c r="L401" s="45"/>
      <c r="M401" s="235"/>
      <c r="N401" s="236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145</v>
      </c>
      <c r="AU401" s="18" t="s">
        <v>83</v>
      </c>
    </row>
    <row r="402" s="2" customFormat="1" ht="14.4" customHeight="1">
      <c r="A402" s="39"/>
      <c r="B402" s="40"/>
      <c r="C402" s="269" t="s">
        <v>557</v>
      </c>
      <c r="D402" s="269" t="s">
        <v>218</v>
      </c>
      <c r="E402" s="270" t="s">
        <v>558</v>
      </c>
      <c r="F402" s="271" t="s">
        <v>559</v>
      </c>
      <c r="G402" s="272" t="s">
        <v>448</v>
      </c>
      <c r="H402" s="273">
        <v>9</v>
      </c>
      <c r="I402" s="274"/>
      <c r="J402" s="275">
        <f>ROUND(I402*H402,2)</f>
        <v>0</v>
      </c>
      <c r="K402" s="271" t="s">
        <v>1</v>
      </c>
      <c r="L402" s="276"/>
      <c r="M402" s="277" t="s">
        <v>1</v>
      </c>
      <c r="N402" s="278" t="s">
        <v>38</v>
      </c>
      <c r="O402" s="92"/>
      <c r="P402" s="228">
        <f>O402*H402</f>
        <v>0</v>
      </c>
      <c r="Q402" s="228">
        <v>0.0014499999999999999</v>
      </c>
      <c r="R402" s="228">
        <f>Q402*H402</f>
        <v>0.013049999999999999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322</v>
      </c>
      <c r="AT402" s="230" t="s">
        <v>218</v>
      </c>
      <c r="AU402" s="230" t="s">
        <v>83</v>
      </c>
      <c r="AY402" s="18" t="s">
        <v>136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81</v>
      </c>
      <c r="BK402" s="231">
        <f>ROUND(I402*H402,2)</f>
        <v>0</v>
      </c>
      <c r="BL402" s="18" t="s">
        <v>252</v>
      </c>
      <c r="BM402" s="230" t="s">
        <v>560</v>
      </c>
    </row>
    <row r="403" s="2" customFormat="1">
      <c r="A403" s="39"/>
      <c r="B403" s="40"/>
      <c r="C403" s="41"/>
      <c r="D403" s="232" t="s">
        <v>145</v>
      </c>
      <c r="E403" s="41"/>
      <c r="F403" s="233" t="s">
        <v>559</v>
      </c>
      <c r="G403" s="41"/>
      <c r="H403" s="41"/>
      <c r="I403" s="234"/>
      <c r="J403" s="41"/>
      <c r="K403" s="41"/>
      <c r="L403" s="45"/>
      <c r="M403" s="235"/>
      <c r="N403" s="236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145</v>
      </c>
      <c r="AU403" s="18" t="s">
        <v>83</v>
      </c>
    </row>
    <row r="404" s="13" customFormat="1">
      <c r="A404" s="13"/>
      <c r="B404" s="237"/>
      <c r="C404" s="238"/>
      <c r="D404" s="232" t="s">
        <v>147</v>
      </c>
      <c r="E404" s="239" t="s">
        <v>1</v>
      </c>
      <c r="F404" s="240" t="s">
        <v>451</v>
      </c>
      <c r="G404" s="238"/>
      <c r="H404" s="241">
        <v>9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147</v>
      </c>
      <c r="AU404" s="247" t="s">
        <v>83</v>
      </c>
      <c r="AV404" s="13" t="s">
        <v>83</v>
      </c>
      <c r="AW404" s="13" t="s">
        <v>30</v>
      </c>
      <c r="AX404" s="13" t="s">
        <v>81</v>
      </c>
      <c r="AY404" s="247" t="s">
        <v>136</v>
      </c>
    </row>
    <row r="405" s="2" customFormat="1" ht="24.15" customHeight="1">
      <c r="A405" s="39"/>
      <c r="B405" s="40"/>
      <c r="C405" s="219" t="s">
        <v>561</v>
      </c>
      <c r="D405" s="219" t="s">
        <v>138</v>
      </c>
      <c r="E405" s="220" t="s">
        <v>562</v>
      </c>
      <c r="F405" s="221" t="s">
        <v>563</v>
      </c>
      <c r="G405" s="222" t="s">
        <v>295</v>
      </c>
      <c r="H405" s="223">
        <v>3.3450000000000002</v>
      </c>
      <c r="I405" s="224"/>
      <c r="J405" s="225">
        <f>ROUND(I405*H405,2)</f>
        <v>0</v>
      </c>
      <c r="K405" s="221" t="s">
        <v>142</v>
      </c>
      <c r="L405" s="45"/>
      <c r="M405" s="226" t="s">
        <v>1</v>
      </c>
      <c r="N405" s="227" t="s">
        <v>38</v>
      </c>
      <c r="O405" s="92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252</v>
      </c>
      <c r="AT405" s="230" t="s">
        <v>138</v>
      </c>
      <c r="AU405" s="230" t="s">
        <v>83</v>
      </c>
      <c r="AY405" s="18" t="s">
        <v>136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81</v>
      </c>
      <c r="BK405" s="231">
        <f>ROUND(I405*H405,2)</f>
        <v>0</v>
      </c>
      <c r="BL405" s="18" t="s">
        <v>252</v>
      </c>
      <c r="BM405" s="230" t="s">
        <v>564</v>
      </c>
    </row>
    <row r="406" s="2" customFormat="1">
      <c r="A406" s="39"/>
      <c r="B406" s="40"/>
      <c r="C406" s="41"/>
      <c r="D406" s="232" t="s">
        <v>145</v>
      </c>
      <c r="E406" s="41"/>
      <c r="F406" s="233" t="s">
        <v>565</v>
      </c>
      <c r="G406" s="41"/>
      <c r="H406" s="41"/>
      <c r="I406" s="234"/>
      <c r="J406" s="41"/>
      <c r="K406" s="41"/>
      <c r="L406" s="45"/>
      <c r="M406" s="235"/>
      <c r="N406" s="23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145</v>
      </c>
      <c r="AU406" s="18" t="s">
        <v>83</v>
      </c>
    </row>
    <row r="407" s="12" customFormat="1" ht="22.8" customHeight="1">
      <c r="A407" s="12"/>
      <c r="B407" s="203"/>
      <c r="C407" s="204"/>
      <c r="D407" s="205" t="s">
        <v>72</v>
      </c>
      <c r="E407" s="217" t="s">
        <v>566</v>
      </c>
      <c r="F407" s="217" t="s">
        <v>567</v>
      </c>
      <c r="G407" s="204"/>
      <c r="H407" s="204"/>
      <c r="I407" s="207"/>
      <c r="J407" s="218">
        <f>BK407</f>
        <v>0</v>
      </c>
      <c r="K407" s="204"/>
      <c r="L407" s="209"/>
      <c r="M407" s="210"/>
      <c r="N407" s="211"/>
      <c r="O407" s="211"/>
      <c r="P407" s="212">
        <f>SUM(P408:P426)</f>
        <v>0</v>
      </c>
      <c r="Q407" s="211"/>
      <c r="R407" s="212">
        <f>SUM(R408:R426)</f>
        <v>0.048759999999999998</v>
      </c>
      <c r="S407" s="211"/>
      <c r="T407" s="213">
        <f>SUM(T408:T426)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4" t="s">
        <v>83</v>
      </c>
      <c r="AT407" s="215" t="s">
        <v>72</v>
      </c>
      <c r="AU407" s="215" t="s">
        <v>81</v>
      </c>
      <c r="AY407" s="214" t="s">
        <v>136</v>
      </c>
      <c r="BK407" s="216">
        <f>SUM(BK408:BK426)</f>
        <v>0</v>
      </c>
    </row>
    <row r="408" s="2" customFormat="1" ht="14.4" customHeight="1">
      <c r="A408" s="39"/>
      <c r="B408" s="40"/>
      <c r="C408" s="219" t="s">
        <v>568</v>
      </c>
      <c r="D408" s="219" t="s">
        <v>138</v>
      </c>
      <c r="E408" s="220" t="s">
        <v>569</v>
      </c>
      <c r="F408" s="221" t="s">
        <v>570</v>
      </c>
      <c r="G408" s="222" t="s">
        <v>448</v>
      </c>
      <c r="H408" s="223">
        <v>2</v>
      </c>
      <c r="I408" s="224"/>
      <c r="J408" s="225">
        <f>ROUND(I408*H408,2)</f>
        <v>0</v>
      </c>
      <c r="K408" s="221" t="s">
        <v>1</v>
      </c>
      <c r="L408" s="45"/>
      <c r="M408" s="226" t="s">
        <v>1</v>
      </c>
      <c r="N408" s="227" t="s">
        <v>38</v>
      </c>
      <c r="O408" s="92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252</v>
      </c>
      <c r="AT408" s="230" t="s">
        <v>138</v>
      </c>
      <c r="AU408" s="230" t="s">
        <v>83</v>
      </c>
      <c r="AY408" s="18" t="s">
        <v>136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81</v>
      </c>
      <c r="BK408" s="231">
        <f>ROUND(I408*H408,2)</f>
        <v>0</v>
      </c>
      <c r="BL408" s="18" t="s">
        <v>252</v>
      </c>
      <c r="BM408" s="230" t="s">
        <v>571</v>
      </c>
    </row>
    <row r="409" s="2" customFormat="1">
      <c r="A409" s="39"/>
      <c r="B409" s="40"/>
      <c r="C409" s="41"/>
      <c r="D409" s="232" t="s">
        <v>145</v>
      </c>
      <c r="E409" s="41"/>
      <c r="F409" s="233" t="s">
        <v>572</v>
      </c>
      <c r="G409" s="41"/>
      <c r="H409" s="41"/>
      <c r="I409" s="234"/>
      <c r="J409" s="41"/>
      <c r="K409" s="41"/>
      <c r="L409" s="45"/>
      <c r="M409" s="235"/>
      <c r="N409" s="236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145</v>
      </c>
      <c r="AU409" s="18" t="s">
        <v>83</v>
      </c>
    </row>
    <row r="410" s="13" customFormat="1">
      <c r="A410" s="13"/>
      <c r="B410" s="237"/>
      <c r="C410" s="238"/>
      <c r="D410" s="232" t="s">
        <v>147</v>
      </c>
      <c r="E410" s="239" t="s">
        <v>1</v>
      </c>
      <c r="F410" s="240" t="s">
        <v>573</v>
      </c>
      <c r="G410" s="238"/>
      <c r="H410" s="241">
        <v>2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147</v>
      </c>
      <c r="AU410" s="247" t="s">
        <v>83</v>
      </c>
      <c r="AV410" s="13" t="s">
        <v>83</v>
      </c>
      <c r="AW410" s="13" t="s">
        <v>30</v>
      </c>
      <c r="AX410" s="13" t="s">
        <v>81</v>
      </c>
      <c r="AY410" s="247" t="s">
        <v>136</v>
      </c>
    </row>
    <row r="411" s="2" customFormat="1" ht="24.15" customHeight="1">
      <c r="A411" s="39"/>
      <c r="B411" s="40"/>
      <c r="C411" s="219" t="s">
        <v>574</v>
      </c>
      <c r="D411" s="219" t="s">
        <v>138</v>
      </c>
      <c r="E411" s="220" t="s">
        <v>575</v>
      </c>
      <c r="F411" s="221" t="s">
        <v>576</v>
      </c>
      <c r="G411" s="222" t="s">
        <v>448</v>
      </c>
      <c r="H411" s="223">
        <v>1</v>
      </c>
      <c r="I411" s="224"/>
      <c r="J411" s="225">
        <f>ROUND(I411*H411,2)</f>
        <v>0</v>
      </c>
      <c r="K411" s="221" t="s">
        <v>142</v>
      </c>
      <c r="L411" s="45"/>
      <c r="M411" s="226" t="s">
        <v>1</v>
      </c>
      <c r="N411" s="227" t="s">
        <v>38</v>
      </c>
      <c r="O411" s="92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252</v>
      </c>
      <c r="AT411" s="230" t="s">
        <v>138</v>
      </c>
      <c r="AU411" s="230" t="s">
        <v>83</v>
      </c>
      <c r="AY411" s="18" t="s">
        <v>136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81</v>
      </c>
      <c r="BK411" s="231">
        <f>ROUND(I411*H411,2)</f>
        <v>0</v>
      </c>
      <c r="BL411" s="18" t="s">
        <v>252</v>
      </c>
      <c r="BM411" s="230" t="s">
        <v>577</v>
      </c>
    </row>
    <row r="412" s="2" customFormat="1">
      <c r="A412" s="39"/>
      <c r="B412" s="40"/>
      <c r="C412" s="41"/>
      <c r="D412" s="232" t="s">
        <v>145</v>
      </c>
      <c r="E412" s="41"/>
      <c r="F412" s="233" t="s">
        <v>578</v>
      </c>
      <c r="G412" s="41"/>
      <c r="H412" s="41"/>
      <c r="I412" s="234"/>
      <c r="J412" s="41"/>
      <c r="K412" s="41"/>
      <c r="L412" s="45"/>
      <c r="M412" s="235"/>
      <c r="N412" s="236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145</v>
      </c>
      <c r="AU412" s="18" t="s">
        <v>83</v>
      </c>
    </row>
    <row r="413" s="2" customFormat="1" ht="24.15" customHeight="1">
      <c r="A413" s="39"/>
      <c r="B413" s="40"/>
      <c r="C413" s="219" t="s">
        <v>579</v>
      </c>
      <c r="D413" s="219" t="s">
        <v>138</v>
      </c>
      <c r="E413" s="220" t="s">
        <v>580</v>
      </c>
      <c r="F413" s="221" t="s">
        <v>581</v>
      </c>
      <c r="G413" s="222" t="s">
        <v>153</v>
      </c>
      <c r="H413" s="223">
        <v>375.47500000000002</v>
      </c>
      <c r="I413" s="224"/>
      <c r="J413" s="225">
        <f>ROUND(I413*H413,2)</f>
        <v>0</v>
      </c>
      <c r="K413" s="221" t="s">
        <v>142</v>
      </c>
      <c r="L413" s="45"/>
      <c r="M413" s="226" t="s">
        <v>1</v>
      </c>
      <c r="N413" s="227" t="s">
        <v>38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252</v>
      </c>
      <c r="AT413" s="230" t="s">
        <v>138</v>
      </c>
      <c r="AU413" s="230" t="s">
        <v>83</v>
      </c>
      <c r="AY413" s="18" t="s">
        <v>136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81</v>
      </c>
      <c r="BK413" s="231">
        <f>ROUND(I413*H413,2)</f>
        <v>0</v>
      </c>
      <c r="BL413" s="18" t="s">
        <v>252</v>
      </c>
      <c r="BM413" s="230" t="s">
        <v>582</v>
      </c>
    </row>
    <row r="414" s="2" customFormat="1">
      <c r="A414" s="39"/>
      <c r="B414" s="40"/>
      <c r="C414" s="41"/>
      <c r="D414" s="232" t="s">
        <v>145</v>
      </c>
      <c r="E414" s="41"/>
      <c r="F414" s="233" t="s">
        <v>583</v>
      </c>
      <c r="G414" s="41"/>
      <c r="H414" s="41"/>
      <c r="I414" s="234"/>
      <c r="J414" s="41"/>
      <c r="K414" s="41"/>
      <c r="L414" s="45"/>
      <c r="M414" s="235"/>
      <c r="N414" s="236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145</v>
      </c>
      <c r="AU414" s="18" t="s">
        <v>83</v>
      </c>
    </row>
    <row r="415" s="14" customFormat="1">
      <c r="A415" s="14"/>
      <c r="B415" s="248"/>
      <c r="C415" s="249"/>
      <c r="D415" s="232" t="s">
        <v>147</v>
      </c>
      <c r="E415" s="250" t="s">
        <v>1</v>
      </c>
      <c r="F415" s="251" t="s">
        <v>150</v>
      </c>
      <c r="G415" s="249"/>
      <c r="H415" s="252">
        <v>375.47500000000002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8" t="s">
        <v>147</v>
      </c>
      <c r="AU415" s="258" t="s">
        <v>83</v>
      </c>
      <c r="AV415" s="14" t="s">
        <v>143</v>
      </c>
      <c r="AW415" s="14" t="s">
        <v>30</v>
      </c>
      <c r="AX415" s="14" t="s">
        <v>73</v>
      </c>
      <c r="AY415" s="258" t="s">
        <v>136</v>
      </c>
    </row>
    <row r="416" s="2" customFormat="1" ht="14.4" customHeight="1">
      <c r="A416" s="39"/>
      <c r="B416" s="40"/>
      <c r="C416" s="269" t="s">
        <v>584</v>
      </c>
      <c r="D416" s="269" t="s">
        <v>218</v>
      </c>
      <c r="E416" s="270" t="s">
        <v>585</v>
      </c>
      <c r="F416" s="271" t="s">
        <v>586</v>
      </c>
      <c r="G416" s="272" t="s">
        <v>448</v>
      </c>
      <c r="H416" s="273">
        <v>2</v>
      </c>
      <c r="I416" s="274"/>
      <c r="J416" s="275">
        <f>ROUND(I416*H416,2)</f>
        <v>0</v>
      </c>
      <c r="K416" s="271" t="s">
        <v>1</v>
      </c>
      <c r="L416" s="276"/>
      <c r="M416" s="277" t="s">
        <v>1</v>
      </c>
      <c r="N416" s="278" t="s">
        <v>38</v>
      </c>
      <c r="O416" s="92"/>
      <c r="P416" s="228">
        <f>O416*H416</f>
        <v>0</v>
      </c>
      <c r="Q416" s="228">
        <v>0.0056299999999999996</v>
      </c>
      <c r="R416" s="228">
        <f>Q416*H416</f>
        <v>0.011259999999999999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322</v>
      </c>
      <c r="AT416" s="230" t="s">
        <v>218</v>
      </c>
      <c r="AU416" s="230" t="s">
        <v>83</v>
      </c>
      <c r="AY416" s="18" t="s">
        <v>136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81</v>
      </c>
      <c r="BK416" s="231">
        <f>ROUND(I416*H416,2)</f>
        <v>0</v>
      </c>
      <c r="BL416" s="18" t="s">
        <v>252</v>
      </c>
      <c r="BM416" s="230" t="s">
        <v>587</v>
      </c>
    </row>
    <row r="417" s="2" customFormat="1">
      <c r="A417" s="39"/>
      <c r="B417" s="40"/>
      <c r="C417" s="41"/>
      <c r="D417" s="232" t="s">
        <v>145</v>
      </c>
      <c r="E417" s="41"/>
      <c r="F417" s="233" t="s">
        <v>588</v>
      </c>
      <c r="G417" s="41"/>
      <c r="H417" s="41"/>
      <c r="I417" s="234"/>
      <c r="J417" s="41"/>
      <c r="K417" s="41"/>
      <c r="L417" s="45"/>
      <c r="M417" s="235"/>
      <c r="N417" s="236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145</v>
      </c>
      <c r="AU417" s="18" t="s">
        <v>83</v>
      </c>
    </row>
    <row r="418" s="13" customFormat="1">
      <c r="A418" s="13"/>
      <c r="B418" s="237"/>
      <c r="C418" s="238"/>
      <c r="D418" s="232" t="s">
        <v>147</v>
      </c>
      <c r="E418" s="239" t="s">
        <v>1</v>
      </c>
      <c r="F418" s="240" t="s">
        <v>589</v>
      </c>
      <c r="G418" s="238"/>
      <c r="H418" s="241">
        <v>2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147</v>
      </c>
      <c r="AU418" s="247" t="s">
        <v>83</v>
      </c>
      <c r="AV418" s="13" t="s">
        <v>83</v>
      </c>
      <c r="AW418" s="13" t="s">
        <v>30</v>
      </c>
      <c r="AX418" s="13" t="s">
        <v>81</v>
      </c>
      <c r="AY418" s="247" t="s">
        <v>136</v>
      </c>
    </row>
    <row r="419" s="2" customFormat="1" ht="14.4" customHeight="1">
      <c r="A419" s="39"/>
      <c r="B419" s="40"/>
      <c r="C419" s="269" t="s">
        <v>590</v>
      </c>
      <c r="D419" s="269" t="s">
        <v>218</v>
      </c>
      <c r="E419" s="270" t="s">
        <v>591</v>
      </c>
      <c r="F419" s="271" t="s">
        <v>592</v>
      </c>
      <c r="G419" s="272" t="s">
        <v>448</v>
      </c>
      <c r="H419" s="273">
        <v>1</v>
      </c>
      <c r="I419" s="274"/>
      <c r="J419" s="275">
        <f>ROUND(I419*H419,2)</f>
        <v>0</v>
      </c>
      <c r="K419" s="271" t="s">
        <v>1</v>
      </c>
      <c r="L419" s="276"/>
      <c r="M419" s="277" t="s">
        <v>1</v>
      </c>
      <c r="N419" s="278" t="s">
        <v>38</v>
      </c>
      <c r="O419" s="92"/>
      <c r="P419" s="228">
        <f>O419*H419</f>
        <v>0</v>
      </c>
      <c r="Q419" s="228">
        <v>0.010500000000000001</v>
      </c>
      <c r="R419" s="228">
        <f>Q419*H419</f>
        <v>0.010500000000000001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322</v>
      </c>
      <c r="AT419" s="230" t="s">
        <v>218</v>
      </c>
      <c r="AU419" s="230" t="s">
        <v>83</v>
      </c>
      <c r="AY419" s="18" t="s">
        <v>136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81</v>
      </c>
      <c r="BK419" s="231">
        <f>ROUND(I419*H419,2)</f>
        <v>0</v>
      </c>
      <c r="BL419" s="18" t="s">
        <v>252</v>
      </c>
      <c r="BM419" s="230" t="s">
        <v>593</v>
      </c>
    </row>
    <row r="420" s="2" customFormat="1">
      <c r="A420" s="39"/>
      <c r="B420" s="40"/>
      <c r="C420" s="41"/>
      <c r="D420" s="232" t="s">
        <v>145</v>
      </c>
      <c r="E420" s="41"/>
      <c r="F420" s="233" t="s">
        <v>594</v>
      </c>
      <c r="G420" s="41"/>
      <c r="H420" s="41"/>
      <c r="I420" s="234"/>
      <c r="J420" s="41"/>
      <c r="K420" s="41"/>
      <c r="L420" s="45"/>
      <c r="M420" s="235"/>
      <c r="N420" s="236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145</v>
      </c>
      <c r="AU420" s="18" t="s">
        <v>83</v>
      </c>
    </row>
    <row r="421" s="13" customFormat="1">
      <c r="A421" s="13"/>
      <c r="B421" s="237"/>
      <c r="C421" s="238"/>
      <c r="D421" s="232" t="s">
        <v>147</v>
      </c>
      <c r="E421" s="239" t="s">
        <v>1</v>
      </c>
      <c r="F421" s="240" t="s">
        <v>595</v>
      </c>
      <c r="G421" s="238"/>
      <c r="H421" s="241">
        <v>1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147</v>
      </c>
      <c r="AU421" s="247" t="s">
        <v>83</v>
      </c>
      <c r="AV421" s="13" t="s">
        <v>83</v>
      </c>
      <c r="AW421" s="13" t="s">
        <v>30</v>
      </c>
      <c r="AX421" s="13" t="s">
        <v>81</v>
      </c>
      <c r="AY421" s="247" t="s">
        <v>136</v>
      </c>
    </row>
    <row r="422" s="2" customFormat="1" ht="37.8" customHeight="1">
      <c r="A422" s="39"/>
      <c r="B422" s="40"/>
      <c r="C422" s="269" t="s">
        <v>596</v>
      </c>
      <c r="D422" s="269" t="s">
        <v>218</v>
      </c>
      <c r="E422" s="270" t="s">
        <v>597</v>
      </c>
      <c r="F422" s="271" t="s">
        <v>598</v>
      </c>
      <c r="G422" s="272" t="s">
        <v>153</v>
      </c>
      <c r="H422" s="273">
        <v>450</v>
      </c>
      <c r="I422" s="274"/>
      <c r="J422" s="275">
        <f>ROUND(I422*H422,2)</f>
        <v>0</v>
      </c>
      <c r="K422" s="271" t="s">
        <v>142</v>
      </c>
      <c r="L422" s="276"/>
      <c r="M422" s="277" t="s">
        <v>1</v>
      </c>
      <c r="N422" s="278" t="s">
        <v>38</v>
      </c>
      <c r="O422" s="92"/>
      <c r="P422" s="228">
        <f>O422*H422</f>
        <v>0</v>
      </c>
      <c r="Q422" s="228">
        <v>6.0000000000000002E-05</v>
      </c>
      <c r="R422" s="228">
        <f>Q422*H422</f>
        <v>0.027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322</v>
      </c>
      <c r="AT422" s="230" t="s">
        <v>218</v>
      </c>
      <c r="AU422" s="230" t="s">
        <v>83</v>
      </c>
      <c r="AY422" s="18" t="s">
        <v>136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81</v>
      </c>
      <c r="BK422" s="231">
        <f>ROUND(I422*H422,2)</f>
        <v>0</v>
      </c>
      <c r="BL422" s="18" t="s">
        <v>252</v>
      </c>
      <c r="BM422" s="230" t="s">
        <v>599</v>
      </c>
    </row>
    <row r="423" s="2" customFormat="1">
      <c r="A423" s="39"/>
      <c r="B423" s="40"/>
      <c r="C423" s="41"/>
      <c r="D423" s="232" t="s">
        <v>145</v>
      </c>
      <c r="E423" s="41"/>
      <c r="F423" s="233" t="s">
        <v>598</v>
      </c>
      <c r="G423" s="41"/>
      <c r="H423" s="41"/>
      <c r="I423" s="234"/>
      <c r="J423" s="41"/>
      <c r="K423" s="41"/>
      <c r="L423" s="45"/>
      <c r="M423" s="235"/>
      <c r="N423" s="236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145</v>
      </c>
      <c r="AU423" s="18" t="s">
        <v>83</v>
      </c>
    </row>
    <row r="424" s="13" customFormat="1">
      <c r="A424" s="13"/>
      <c r="B424" s="237"/>
      <c r="C424" s="238"/>
      <c r="D424" s="232" t="s">
        <v>147</v>
      </c>
      <c r="E424" s="239" t="s">
        <v>1</v>
      </c>
      <c r="F424" s="240" t="s">
        <v>600</v>
      </c>
      <c r="G424" s="238"/>
      <c r="H424" s="241">
        <v>450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147</v>
      </c>
      <c r="AU424" s="247" t="s">
        <v>83</v>
      </c>
      <c r="AV424" s="13" t="s">
        <v>83</v>
      </c>
      <c r="AW424" s="13" t="s">
        <v>30</v>
      </c>
      <c r="AX424" s="13" t="s">
        <v>73</v>
      </c>
      <c r="AY424" s="247" t="s">
        <v>136</v>
      </c>
    </row>
    <row r="425" s="2" customFormat="1" ht="24.15" customHeight="1">
      <c r="A425" s="39"/>
      <c r="B425" s="40"/>
      <c r="C425" s="219" t="s">
        <v>601</v>
      </c>
      <c r="D425" s="219" t="s">
        <v>138</v>
      </c>
      <c r="E425" s="220" t="s">
        <v>602</v>
      </c>
      <c r="F425" s="221" t="s">
        <v>603</v>
      </c>
      <c r="G425" s="222" t="s">
        <v>295</v>
      </c>
      <c r="H425" s="223">
        <v>0.049000000000000002</v>
      </c>
      <c r="I425" s="224"/>
      <c r="J425" s="225">
        <f>ROUND(I425*H425,2)</f>
        <v>0</v>
      </c>
      <c r="K425" s="221" t="s">
        <v>142</v>
      </c>
      <c r="L425" s="45"/>
      <c r="M425" s="226" t="s">
        <v>1</v>
      </c>
      <c r="N425" s="227" t="s">
        <v>38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252</v>
      </c>
      <c r="AT425" s="230" t="s">
        <v>138</v>
      </c>
      <c r="AU425" s="230" t="s">
        <v>83</v>
      </c>
      <c r="AY425" s="18" t="s">
        <v>136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81</v>
      </c>
      <c r="BK425" s="231">
        <f>ROUND(I425*H425,2)</f>
        <v>0</v>
      </c>
      <c r="BL425" s="18" t="s">
        <v>252</v>
      </c>
      <c r="BM425" s="230" t="s">
        <v>604</v>
      </c>
    </row>
    <row r="426" s="2" customFormat="1">
      <c r="A426" s="39"/>
      <c r="B426" s="40"/>
      <c r="C426" s="41"/>
      <c r="D426" s="232" t="s">
        <v>145</v>
      </c>
      <c r="E426" s="41"/>
      <c r="F426" s="233" t="s">
        <v>605</v>
      </c>
      <c r="G426" s="41"/>
      <c r="H426" s="41"/>
      <c r="I426" s="234"/>
      <c r="J426" s="41"/>
      <c r="K426" s="41"/>
      <c r="L426" s="45"/>
      <c r="M426" s="235"/>
      <c r="N426" s="236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145</v>
      </c>
      <c r="AU426" s="18" t="s">
        <v>83</v>
      </c>
    </row>
    <row r="427" s="12" customFormat="1" ht="22.8" customHeight="1">
      <c r="A427" s="12"/>
      <c r="B427" s="203"/>
      <c r="C427" s="204"/>
      <c r="D427" s="205" t="s">
        <v>72</v>
      </c>
      <c r="E427" s="217" t="s">
        <v>606</v>
      </c>
      <c r="F427" s="217" t="s">
        <v>607</v>
      </c>
      <c r="G427" s="204"/>
      <c r="H427" s="204"/>
      <c r="I427" s="207"/>
      <c r="J427" s="218">
        <f>BK427</f>
        <v>0</v>
      </c>
      <c r="K427" s="204"/>
      <c r="L427" s="209"/>
      <c r="M427" s="210"/>
      <c r="N427" s="211"/>
      <c r="O427" s="211"/>
      <c r="P427" s="212">
        <f>SUM(P428:P434)</f>
        <v>0</v>
      </c>
      <c r="Q427" s="211"/>
      <c r="R427" s="212">
        <f>SUM(R428:R434)</f>
        <v>0.047440000000000003</v>
      </c>
      <c r="S427" s="211"/>
      <c r="T427" s="213">
        <f>SUM(T428:T434)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4" t="s">
        <v>83</v>
      </c>
      <c r="AT427" s="215" t="s">
        <v>72</v>
      </c>
      <c r="AU427" s="215" t="s">
        <v>81</v>
      </c>
      <c r="AY427" s="214" t="s">
        <v>136</v>
      </c>
      <c r="BK427" s="216">
        <f>SUM(BK428:BK434)</f>
        <v>0</v>
      </c>
    </row>
    <row r="428" s="2" customFormat="1" ht="14.4" customHeight="1">
      <c r="A428" s="39"/>
      <c r="B428" s="40"/>
      <c r="C428" s="219" t="s">
        <v>608</v>
      </c>
      <c r="D428" s="219" t="s">
        <v>138</v>
      </c>
      <c r="E428" s="220" t="s">
        <v>609</v>
      </c>
      <c r="F428" s="221" t="s">
        <v>610</v>
      </c>
      <c r="G428" s="222" t="s">
        <v>448</v>
      </c>
      <c r="H428" s="223">
        <v>1</v>
      </c>
      <c r="I428" s="224"/>
      <c r="J428" s="225">
        <f>ROUND(I428*H428,2)</f>
        <v>0</v>
      </c>
      <c r="K428" s="221" t="s">
        <v>142</v>
      </c>
      <c r="L428" s="45"/>
      <c r="M428" s="226" t="s">
        <v>1</v>
      </c>
      <c r="N428" s="227" t="s">
        <v>38</v>
      </c>
      <c r="O428" s="92"/>
      <c r="P428" s="228">
        <f>O428*H428</f>
        <v>0</v>
      </c>
      <c r="Q428" s="228">
        <v>0.00044000000000000002</v>
      </c>
      <c r="R428" s="228">
        <f>Q428*H428</f>
        <v>0.00044000000000000002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252</v>
      </c>
      <c r="AT428" s="230" t="s">
        <v>138</v>
      </c>
      <c r="AU428" s="230" t="s">
        <v>83</v>
      </c>
      <c r="AY428" s="18" t="s">
        <v>136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81</v>
      </c>
      <c r="BK428" s="231">
        <f>ROUND(I428*H428,2)</f>
        <v>0</v>
      </c>
      <c r="BL428" s="18" t="s">
        <v>252</v>
      </c>
      <c r="BM428" s="230" t="s">
        <v>611</v>
      </c>
    </row>
    <row r="429" s="2" customFormat="1">
      <c r="A429" s="39"/>
      <c r="B429" s="40"/>
      <c r="C429" s="41"/>
      <c r="D429" s="232" t="s">
        <v>145</v>
      </c>
      <c r="E429" s="41"/>
      <c r="F429" s="233" t="s">
        <v>612</v>
      </c>
      <c r="G429" s="41"/>
      <c r="H429" s="41"/>
      <c r="I429" s="234"/>
      <c r="J429" s="41"/>
      <c r="K429" s="41"/>
      <c r="L429" s="45"/>
      <c r="M429" s="235"/>
      <c r="N429" s="236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145</v>
      </c>
      <c r="AU429" s="18" t="s">
        <v>83</v>
      </c>
    </row>
    <row r="430" s="2" customFormat="1" ht="24.15" customHeight="1">
      <c r="A430" s="39"/>
      <c r="B430" s="40"/>
      <c r="C430" s="269" t="s">
        <v>613</v>
      </c>
      <c r="D430" s="269" t="s">
        <v>218</v>
      </c>
      <c r="E430" s="270" t="s">
        <v>614</v>
      </c>
      <c r="F430" s="271" t="s">
        <v>615</v>
      </c>
      <c r="G430" s="272" t="s">
        <v>448</v>
      </c>
      <c r="H430" s="273">
        <v>1</v>
      </c>
      <c r="I430" s="274"/>
      <c r="J430" s="275">
        <f>ROUND(I430*H430,2)</f>
        <v>0</v>
      </c>
      <c r="K430" s="271" t="s">
        <v>142</v>
      </c>
      <c r="L430" s="276"/>
      <c r="M430" s="277" t="s">
        <v>1</v>
      </c>
      <c r="N430" s="278" t="s">
        <v>38</v>
      </c>
      <c r="O430" s="92"/>
      <c r="P430" s="228">
        <f>O430*H430</f>
        <v>0</v>
      </c>
      <c r="Q430" s="228">
        <v>0.047</v>
      </c>
      <c r="R430" s="228">
        <f>Q430*H430</f>
        <v>0.047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322</v>
      </c>
      <c r="AT430" s="230" t="s">
        <v>218</v>
      </c>
      <c r="AU430" s="230" t="s">
        <v>83</v>
      </c>
      <c r="AY430" s="18" t="s">
        <v>136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81</v>
      </c>
      <c r="BK430" s="231">
        <f>ROUND(I430*H430,2)</f>
        <v>0</v>
      </c>
      <c r="BL430" s="18" t="s">
        <v>252</v>
      </c>
      <c r="BM430" s="230" t="s">
        <v>616</v>
      </c>
    </row>
    <row r="431" s="2" customFormat="1">
      <c r="A431" s="39"/>
      <c r="B431" s="40"/>
      <c r="C431" s="41"/>
      <c r="D431" s="232" t="s">
        <v>145</v>
      </c>
      <c r="E431" s="41"/>
      <c r="F431" s="233" t="s">
        <v>615</v>
      </c>
      <c r="G431" s="41"/>
      <c r="H431" s="41"/>
      <c r="I431" s="234"/>
      <c r="J431" s="41"/>
      <c r="K431" s="41"/>
      <c r="L431" s="45"/>
      <c r="M431" s="235"/>
      <c r="N431" s="236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145</v>
      </c>
      <c r="AU431" s="18" t="s">
        <v>83</v>
      </c>
    </row>
    <row r="432" s="13" customFormat="1">
      <c r="A432" s="13"/>
      <c r="B432" s="237"/>
      <c r="C432" s="238"/>
      <c r="D432" s="232" t="s">
        <v>147</v>
      </c>
      <c r="E432" s="239" t="s">
        <v>1</v>
      </c>
      <c r="F432" s="240" t="s">
        <v>617</v>
      </c>
      <c r="G432" s="238"/>
      <c r="H432" s="241">
        <v>1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147</v>
      </c>
      <c r="AU432" s="247" t="s">
        <v>83</v>
      </c>
      <c r="AV432" s="13" t="s">
        <v>83</v>
      </c>
      <c r="AW432" s="13" t="s">
        <v>30</v>
      </c>
      <c r="AX432" s="13" t="s">
        <v>81</v>
      </c>
      <c r="AY432" s="247" t="s">
        <v>136</v>
      </c>
    </row>
    <row r="433" s="2" customFormat="1" ht="24.15" customHeight="1">
      <c r="A433" s="39"/>
      <c r="B433" s="40"/>
      <c r="C433" s="219" t="s">
        <v>618</v>
      </c>
      <c r="D433" s="219" t="s">
        <v>138</v>
      </c>
      <c r="E433" s="220" t="s">
        <v>619</v>
      </c>
      <c r="F433" s="221" t="s">
        <v>620</v>
      </c>
      <c r="G433" s="222" t="s">
        <v>295</v>
      </c>
      <c r="H433" s="223">
        <v>0.047</v>
      </c>
      <c r="I433" s="224"/>
      <c r="J433" s="225">
        <f>ROUND(I433*H433,2)</f>
        <v>0</v>
      </c>
      <c r="K433" s="221" t="s">
        <v>142</v>
      </c>
      <c r="L433" s="45"/>
      <c r="M433" s="226" t="s">
        <v>1</v>
      </c>
      <c r="N433" s="227" t="s">
        <v>38</v>
      </c>
      <c r="O433" s="92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252</v>
      </c>
      <c r="AT433" s="230" t="s">
        <v>138</v>
      </c>
      <c r="AU433" s="230" t="s">
        <v>83</v>
      </c>
      <c r="AY433" s="18" t="s">
        <v>136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81</v>
      </c>
      <c r="BK433" s="231">
        <f>ROUND(I433*H433,2)</f>
        <v>0</v>
      </c>
      <c r="BL433" s="18" t="s">
        <v>252</v>
      </c>
      <c r="BM433" s="230" t="s">
        <v>621</v>
      </c>
    </row>
    <row r="434" s="2" customFormat="1">
      <c r="A434" s="39"/>
      <c r="B434" s="40"/>
      <c r="C434" s="41"/>
      <c r="D434" s="232" t="s">
        <v>145</v>
      </c>
      <c r="E434" s="41"/>
      <c r="F434" s="233" t="s">
        <v>622</v>
      </c>
      <c r="G434" s="41"/>
      <c r="H434" s="41"/>
      <c r="I434" s="234"/>
      <c r="J434" s="41"/>
      <c r="K434" s="41"/>
      <c r="L434" s="45"/>
      <c r="M434" s="235"/>
      <c r="N434" s="236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145</v>
      </c>
      <c r="AU434" s="18" t="s">
        <v>83</v>
      </c>
    </row>
    <row r="435" s="12" customFormat="1" ht="22.8" customHeight="1">
      <c r="A435" s="12"/>
      <c r="B435" s="203"/>
      <c r="C435" s="204"/>
      <c r="D435" s="205" t="s">
        <v>72</v>
      </c>
      <c r="E435" s="217" t="s">
        <v>623</v>
      </c>
      <c r="F435" s="217" t="s">
        <v>624</v>
      </c>
      <c r="G435" s="204"/>
      <c r="H435" s="204"/>
      <c r="I435" s="207"/>
      <c r="J435" s="218">
        <f>BK435</f>
        <v>0</v>
      </c>
      <c r="K435" s="204"/>
      <c r="L435" s="209"/>
      <c r="M435" s="210"/>
      <c r="N435" s="211"/>
      <c r="O435" s="211"/>
      <c r="P435" s="212">
        <f>SUM(P436:P455)</f>
        <v>0</v>
      </c>
      <c r="Q435" s="211"/>
      <c r="R435" s="212">
        <f>SUM(R436:R455)</f>
        <v>0.24643999999999999</v>
      </c>
      <c r="S435" s="211"/>
      <c r="T435" s="213">
        <f>SUM(T436:T455)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4" t="s">
        <v>83</v>
      </c>
      <c r="AT435" s="215" t="s">
        <v>72</v>
      </c>
      <c r="AU435" s="215" t="s">
        <v>81</v>
      </c>
      <c r="AY435" s="214" t="s">
        <v>136</v>
      </c>
      <c r="BK435" s="216">
        <f>SUM(BK436:BK455)</f>
        <v>0</v>
      </c>
    </row>
    <row r="436" s="2" customFormat="1" ht="24.15" customHeight="1">
      <c r="A436" s="39"/>
      <c r="B436" s="40"/>
      <c r="C436" s="219" t="s">
        <v>625</v>
      </c>
      <c r="D436" s="219" t="s">
        <v>138</v>
      </c>
      <c r="E436" s="220" t="s">
        <v>626</v>
      </c>
      <c r="F436" s="221" t="s">
        <v>627</v>
      </c>
      <c r="G436" s="222" t="s">
        <v>448</v>
      </c>
      <c r="H436" s="223">
        <v>1</v>
      </c>
      <c r="I436" s="224"/>
      <c r="J436" s="225">
        <f>ROUND(I436*H436,2)</f>
        <v>0</v>
      </c>
      <c r="K436" s="221" t="s">
        <v>142</v>
      </c>
      <c r="L436" s="45"/>
      <c r="M436" s="226" t="s">
        <v>1</v>
      </c>
      <c r="N436" s="227" t="s">
        <v>38</v>
      </c>
      <c r="O436" s="92"/>
      <c r="P436" s="228">
        <f>O436*H436</f>
        <v>0</v>
      </c>
      <c r="Q436" s="228">
        <v>0</v>
      </c>
      <c r="R436" s="228">
        <f>Q436*H436</f>
        <v>0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252</v>
      </c>
      <c r="AT436" s="230" t="s">
        <v>138</v>
      </c>
      <c r="AU436" s="230" t="s">
        <v>83</v>
      </c>
      <c r="AY436" s="18" t="s">
        <v>136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81</v>
      </c>
      <c r="BK436" s="231">
        <f>ROUND(I436*H436,2)</f>
        <v>0</v>
      </c>
      <c r="BL436" s="18" t="s">
        <v>252</v>
      </c>
      <c r="BM436" s="230" t="s">
        <v>628</v>
      </c>
    </row>
    <row r="437" s="2" customFormat="1">
      <c r="A437" s="39"/>
      <c r="B437" s="40"/>
      <c r="C437" s="41"/>
      <c r="D437" s="232" t="s">
        <v>145</v>
      </c>
      <c r="E437" s="41"/>
      <c r="F437" s="233" t="s">
        <v>629</v>
      </c>
      <c r="G437" s="41"/>
      <c r="H437" s="41"/>
      <c r="I437" s="234"/>
      <c r="J437" s="41"/>
      <c r="K437" s="41"/>
      <c r="L437" s="45"/>
      <c r="M437" s="235"/>
      <c r="N437" s="236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145</v>
      </c>
      <c r="AU437" s="18" t="s">
        <v>83</v>
      </c>
    </row>
    <row r="438" s="2" customFormat="1" ht="24.15" customHeight="1">
      <c r="A438" s="39"/>
      <c r="B438" s="40"/>
      <c r="C438" s="219" t="s">
        <v>630</v>
      </c>
      <c r="D438" s="219" t="s">
        <v>138</v>
      </c>
      <c r="E438" s="220" t="s">
        <v>631</v>
      </c>
      <c r="F438" s="221" t="s">
        <v>632</v>
      </c>
      <c r="G438" s="222" t="s">
        <v>448</v>
      </c>
      <c r="H438" s="223">
        <v>18</v>
      </c>
      <c r="I438" s="224"/>
      <c r="J438" s="225">
        <f>ROUND(I438*H438,2)</f>
        <v>0</v>
      </c>
      <c r="K438" s="221" t="s">
        <v>142</v>
      </c>
      <c r="L438" s="45"/>
      <c r="M438" s="226" t="s">
        <v>1</v>
      </c>
      <c r="N438" s="227" t="s">
        <v>38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252</v>
      </c>
      <c r="AT438" s="230" t="s">
        <v>138</v>
      </c>
      <c r="AU438" s="230" t="s">
        <v>83</v>
      </c>
      <c r="AY438" s="18" t="s">
        <v>136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81</v>
      </c>
      <c r="BK438" s="231">
        <f>ROUND(I438*H438,2)</f>
        <v>0</v>
      </c>
      <c r="BL438" s="18" t="s">
        <v>252</v>
      </c>
      <c r="BM438" s="230" t="s">
        <v>633</v>
      </c>
    </row>
    <row r="439" s="2" customFormat="1">
      <c r="A439" s="39"/>
      <c r="B439" s="40"/>
      <c r="C439" s="41"/>
      <c r="D439" s="232" t="s">
        <v>145</v>
      </c>
      <c r="E439" s="41"/>
      <c r="F439" s="233" t="s">
        <v>634</v>
      </c>
      <c r="G439" s="41"/>
      <c r="H439" s="41"/>
      <c r="I439" s="234"/>
      <c r="J439" s="41"/>
      <c r="K439" s="41"/>
      <c r="L439" s="45"/>
      <c r="M439" s="235"/>
      <c r="N439" s="236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145</v>
      </c>
      <c r="AU439" s="18" t="s">
        <v>83</v>
      </c>
    </row>
    <row r="440" s="13" customFormat="1">
      <c r="A440" s="13"/>
      <c r="B440" s="237"/>
      <c r="C440" s="238"/>
      <c r="D440" s="232" t="s">
        <v>147</v>
      </c>
      <c r="E440" s="239" t="s">
        <v>1</v>
      </c>
      <c r="F440" s="240" t="s">
        <v>635</v>
      </c>
      <c r="G440" s="238"/>
      <c r="H440" s="241">
        <v>18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147</v>
      </c>
      <c r="AU440" s="247" t="s">
        <v>83</v>
      </c>
      <c r="AV440" s="13" t="s">
        <v>83</v>
      </c>
      <c r="AW440" s="13" t="s">
        <v>30</v>
      </c>
      <c r="AX440" s="13" t="s">
        <v>81</v>
      </c>
      <c r="AY440" s="247" t="s">
        <v>136</v>
      </c>
    </row>
    <row r="441" s="2" customFormat="1" ht="24.15" customHeight="1">
      <c r="A441" s="39"/>
      <c r="B441" s="40"/>
      <c r="C441" s="219" t="s">
        <v>636</v>
      </c>
      <c r="D441" s="219" t="s">
        <v>138</v>
      </c>
      <c r="E441" s="220" t="s">
        <v>637</v>
      </c>
      <c r="F441" s="221" t="s">
        <v>638</v>
      </c>
      <c r="G441" s="222" t="s">
        <v>639</v>
      </c>
      <c r="H441" s="223">
        <v>24</v>
      </c>
      <c r="I441" s="224"/>
      <c r="J441" s="225">
        <f>ROUND(I441*H441,2)</f>
        <v>0</v>
      </c>
      <c r="K441" s="221" t="s">
        <v>142</v>
      </c>
      <c r="L441" s="45"/>
      <c r="M441" s="226" t="s">
        <v>1</v>
      </c>
      <c r="N441" s="227" t="s">
        <v>38</v>
      </c>
      <c r="O441" s="92"/>
      <c r="P441" s="228">
        <f>O441*H441</f>
        <v>0</v>
      </c>
      <c r="Q441" s="228">
        <v>6.0000000000000002E-05</v>
      </c>
      <c r="R441" s="228">
        <f>Q441*H441</f>
        <v>0.0014400000000000001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252</v>
      </c>
      <c r="AT441" s="230" t="s">
        <v>138</v>
      </c>
      <c r="AU441" s="230" t="s">
        <v>83</v>
      </c>
      <c r="AY441" s="18" t="s">
        <v>136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81</v>
      </c>
      <c r="BK441" s="231">
        <f>ROUND(I441*H441,2)</f>
        <v>0</v>
      </c>
      <c r="BL441" s="18" t="s">
        <v>252</v>
      </c>
      <c r="BM441" s="230" t="s">
        <v>640</v>
      </c>
    </row>
    <row r="442" s="2" customFormat="1">
      <c r="A442" s="39"/>
      <c r="B442" s="40"/>
      <c r="C442" s="41"/>
      <c r="D442" s="232" t="s">
        <v>145</v>
      </c>
      <c r="E442" s="41"/>
      <c r="F442" s="233" t="s">
        <v>641</v>
      </c>
      <c r="G442" s="41"/>
      <c r="H442" s="41"/>
      <c r="I442" s="234"/>
      <c r="J442" s="41"/>
      <c r="K442" s="41"/>
      <c r="L442" s="45"/>
      <c r="M442" s="235"/>
      <c r="N442" s="236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145</v>
      </c>
      <c r="AU442" s="18" t="s">
        <v>83</v>
      </c>
    </row>
    <row r="443" s="13" customFormat="1">
      <c r="A443" s="13"/>
      <c r="B443" s="237"/>
      <c r="C443" s="238"/>
      <c r="D443" s="232" t="s">
        <v>147</v>
      </c>
      <c r="E443" s="239" t="s">
        <v>1</v>
      </c>
      <c r="F443" s="240" t="s">
        <v>642</v>
      </c>
      <c r="G443" s="238"/>
      <c r="H443" s="241">
        <v>24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147</v>
      </c>
      <c r="AU443" s="247" t="s">
        <v>83</v>
      </c>
      <c r="AV443" s="13" t="s">
        <v>83</v>
      </c>
      <c r="AW443" s="13" t="s">
        <v>30</v>
      </c>
      <c r="AX443" s="13" t="s">
        <v>81</v>
      </c>
      <c r="AY443" s="247" t="s">
        <v>136</v>
      </c>
    </row>
    <row r="444" s="2" customFormat="1" ht="24.15" customHeight="1">
      <c r="A444" s="39"/>
      <c r="B444" s="40"/>
      <c r="C444" s="269" t="s">
        <v>643</v>
      </c>
      <c r="D444" s="269" t="s">
        <v>218</v>
      </c>
      <c r="E444" s="270" t="s">
        <v>644</v>
      </c>
      <c r="F444" s="271" t="s">
        <v>645</v>
      </c>
      <c r="G444" s="272" t="s">
        <v>448</v>
      </c>
      <c r="H444" s="273">
        <v>1</v>
      </c>
      <c r="I444" s="274"/>
      <c r="J444" s="275">
        <f>ROUND(I444*H444,2)</f>
        <v>0</v>
      </c>
      <c r="K444" s="271" t="s">
        <v>1</v>
      </c>
      <c r="L444" s="276"/>
      <c r="M444" s="277" t="s">
        <v>1</v>
      </c>
      <c r="N444" s="278" t="s">
        <v>38</v>
      </c>
      <c r="O444" s="92"/>
      <c r="P444" s="228">
        <f>O444*H444</f>
        <v>0</v>
      </c>
      <c r="Q444" s="228">
        <v>0.20000000000000001</v>
      </c>
      <c r="R444" s="228">
        <f>Q444*H444</f>
        <v>0.20000000000000001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322</v>
      </c>
      <c r="AT444" s="230" t="s">
        <v>218</v>
      </c>
      <c r="AU444" s="230" t="s">
        <v>83</v>
      </c>
      <c r="AY444" s="18" t="s">
        <v>136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81</v>
      </c>
      <c r="BK444" s="231">
        <f>ROUND(I444*H444,2)</f>
        <v>0</v>
      </c>
      <c r="BL444" s="18" t="s">
        <v>252</v>
      </c>
      <c r="BM444" s="230" t="s">
        <v>646</v>
      </c>
    </row>
    <row r="445" s="2" customFormat="1">
      <c r="A445" s="39"/>
      <c r="B445" s="40"/>
      <c r="C445" s="41"/>
      <c r="D445" s="232" t="s">
        <v>145</v>
      </c>
      <c r="E445" s="41"/>
      <c r="F445" s="233" t="s">
        <v>645</v>
      </c>
      <c r="G445" s="41"/>
      <c r="H445" s="41"/>
      <c r="I445" s="234"/>
      <c r="J445" s="41"/>
      <c r="K445" s="41"/>
      <c r="L445" s="45"/>
      <c r="M445" s="235"/>
      <c r="N445" s="236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145</v>
      </c>
      <c r="AU445" s="18" t="s">
        <v>83</v>
      </c>
    </row>
    <row r="446" s="13" customFormat="1">
      <c r="A446" s="13"/>
      <c r="B446" s="237"/>
      <c r="C446" s="238"/>
      <c r="D446" s="232" t="s">
        <v>147</v>
      </c>
      <c r="E446" s="239" t="s">
        <v>1</v>
      </c>
      <c r="F446" s="240" t="s">
        <v>647</v>
      </c>
      <c r="G446" s="238"/>
      <c r="H446" s="241">
        <v>1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147</v>
      </c>
      <c r="AU446" s="247" t="s">
        <v>83</v>
      </c>
      <c r="AV446" s="13" t="s">
        <v>83</v>
      </c>
      <c r="AW446" s="13" t="s">
        <v>30</v>
      </c>
      <c r="AX446" s="13" t="s">
        <v>81</v>
      </c>
      <c r="AY446" s="247" t="s">
        <v>136</v>
      </c>
    </row>
    <row r="447" s="2" customFormat="1" ht="24.15" customHeight="1">
      <c r="A447" s="39"/>
      <c r="B447" s="40"/>
      <c r="C447" s="269" t="s">
        <v>648</v>
      </c>
      <c r="D447" s="269" t="s">
        <v>218</v>
      </c>
      <c r="E447" s="270" t="s">
        <v>649</v>
      </c>
      <c r="F447" s="271" t="s">
        <v>650</v>
      </c>
      <c r="G447" s="272" t="s">
        <v>448</v>
      </c>
      <c r="H447" s="273">
        <v>18</v>
      </c>
      <c r="I447" s="274"/>
      <c r="J447" s="275">
        <f>ROUND(I447*H447,2)</f>
        <v>0</v>
      </c>
      <c r="K447" s="271" t="s">
        <v>142</v>
      </c>
      <c r="L447" s="276"/>
      <c r="M447" s="277" t="s">
        <v>1</v>
      </c>
      <c r="N447" s="278" t="s">
        <v>38</v>
      </c>
      <c r="O447" s="92"/>
      <c r="P447" s="228">
        <f>O447*H447</f>
        <v>0</v>
      </c>
      <c r="Q447" s="228">
        <v>0.0025000000000000001</v>
      </c>
      <c r="R447" s="228">
        <f>Q447*H447</f>
        <v>0.044999999999999998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322</v>
      </c>
      <c r="AT447" s="230" t="s">
        <v>218</v>
      </c>
      <c r="AU447" s="230" t="s">
        <v>83</v>
      </c>
      <c r="AY447" s="18" t="s">
        <v>136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81</v>
      </c>
      <c r="BK447" s="231">
        <f>ROUND(I447*H447,2)</f>
        <v>0</v>
      </c>
      <c r="BL447" s="18" t="s">
        <v>252</v>
      </c>
      <c r="BM447" s="230" t="s">
        <v>651</v>
      </c>
    </row>
    <row r="448" s="2" customFormat="1">
      <c r="A448" s="39"/>
      <c r="B448" s="40"/>
      <c r="C448" s="41"/>
      <c r="D448" s="232" t="s">
        <v>145</v>
      </c>
      <c r="E448" s="41"/>
      <c r="F448" s="233" t="s">
        <v>650</v>
      </c>
      <c r="G448" s="41"/>
      <c r="H448" s="41"/>
      <c r="I448" s="234"/>
      <c r="J448" s="41"/>
      <c r="K448" s="41"/>
      <c r="L448" s="45"/>
      <c r="M448" s="235"/>
      <c r="N448" s="236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145</v>
      </c>
      <c r="AU448" s="18" t="s">
        <v>83</v>
      </c>
    </row>
    <row r="449" s="2" customFormat="1">
      <c r="A449" s="39"/>
      <c r="B449" s="40"/>
      <c r="C449" s="41"/>
      <c r="D449" s="232" t="s">
        <v>652</v>
      </c>
      <c r="E449" s="41"/>
      <c r="F449" s="290" t="s">
        <v>653</v>
      </c>
      <c r="G449" s="41"/>
      <c r="H449" s="41"/>
      <c r="I449" s="234"/>
      <c r="J449" s="41"/>
      <c r="K449" s="41"/>
      <c r="L449" s="45"/>
      <c r="M449" s="235"/>
      <c r="N449" s="236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652</v>
      </c>
      <c r="AU449" s="18" t="s">
        <v>83</v>
      </c>
    </row>
    <row r="450" s="13" customFormat="1">
      <c r="A450" s="13"/>
      <c r="B450" s="237"/>
      <c r="C450" s="238"/>
      <c r="D450" s="232" t="s">
        <v>147</v>
      </c>
      <c r="E450" s="239" t="s">
        <v>1</v>
      </c>
      <c r="F450" s="240" t="s">
        <v>263</v>
      </c>
      <c r="G450" s="238"/>
      <c r="H450" s="241">
        <v>18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7" t="s">
        <v>147</v>
      </c>
      <c r="AU450" s="247" t="s">
        <v>83</v>
      </c>
      <c r="AV450" s="13" t="s">
        <v>83</v>
      </c>
      <c r="AW450" s="13" t="s">
        <v>30</v>
      </c>
      <c r="AX450" s="13" t="s">
        <v>81</v>
      </c>
      <c r="AY450" s="247" t="s">
        <v>136</v>
      </c>
    </row>
    <row r="451" s="2" customFormat="1" ht="24.15" customHeight="1">
      <c r="A451" s="39"/>
      <c r="B451" s="40"/>
      <c r="C451" s="269" t="s">
        <v>654</v>
      </c>
      <c r="D451" s="269" t="s">
        <v>218</v>
      </c>
      <c r="E451" s="270" t="s">
        <v>655</v>
      </c>
      <c r="F451" s="271" t="s">
        <v>656</v>
      </c>
      <c r="G451" s="272" t="s">
        <v>448</v>
      </c>
      <c r="H451" s="273">
        <v>2</v>
      </c>
      <c r="I451" s="274"/>
      <c r="J451" s="275">
        <f>ROUND(I451*H451,2)</f>
        <v>0</v>
      </c>
      <c r="K451" s="271" t="s">
        <v>1</v>
      </c>
      <c r="L451" s="276"/>
      <c r="M451" s="277" t="s">
        <v>1</v>
      </c>
      <c r="N451" s="278" t="s">
        <v>38</v>
      </c>
      <c r="O451" s="92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322</v>
      </c>
      <c r="AT451" s="230" t="s">
        <v>218</v>
      </c>
      <c r="AU451" s="230" t="s">
        <v>83</v>
      </c>
      <c r="AY451" s="18" t="s">
        <v>136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81</v>
      </c>
      <c r="BK451" s="231">
        <f>ROUND(I451*H451,2)</f>
        <v>0</v>
      </c>
      <c r="BL451" s="18" t="s">
        <v>252</v>
      </c>
      <c r="BM451" s="230" t="s">
        <v>657</v>
      </c>
    </row>
    <row r="452" s="2" customFormat="1">
      <c r="A452" s="39"/>
      <c r="B452" s="40"/>
      <c r="C452" s="41"/>
      <c r="D452" s="232" t="s">
        <v>145</v>
      </c>
      <c r="E452" s="41"/>
      <c r="F452" s="233" t="s">
        <v>658</v>
      </c>
      <c r="G452" s="41"/>
      <c r="H452" s="41"/>
      <c r="I452" s="234"/>
      <c r="J452" s="41"/>
      <c r="K452" s="41"/>
      <c r="L452" s="45"/>
      <c r="M452" s="235"/>
      <c r="N452" s="236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145</v>
      </c>
      <c r="AU452" s="18" t="s">
        <v>83</v>
      </c>
    </row>
    <row r="453" s="13" customFormat="1">
      <c r="A453" s="13"/>
      <c r="B453" s="237"/>
      <c r="C453" s="238"/>
      <c r="D453" s="232" t="s">
        <v>147</v>
      </c>
      <c r="E453" s="239" t="s">
        <v>1</v>
      </c>
      <c r="F453" s="240" t="s">
        <v>659</v>
      </c>
      <c r="G453" s="238"/>
      <c r="H453" s="241">
        <v>2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7" t="s">
        <v>147</v>
      </c>
      <c r="AU453" s="247" t="s">
        <v>83</v>
      </c>
      <c r="AV453" s="13" t="s">
        <v>83</v>
      </c>
      <c r="AW453" s="13" t="s">
        <v>30</v>
      </c>
      <c r="AX453" s="13" t="s">
        <v>81</v>
      </c>
      <c r="AY453" s="247" t="s">
        <v>136</v>
      </c>
    </row>
    <row r="454" s="2" customFormat="1" ht="24.15" customHeight="1">
      <c r="A454" s="39"/>
      <c r="B454" s="40"/>
      <c r="C454" s="219" t="s">
        <v>660</v>
      </c>
      <c r="D454" s="219" t="s">
        <v>138</v>
      </c>
      <c r="E454" s="220" t="s">
        <v>661</v>
      </c>
      <c r="F454" s="221" t="s">
        <v>662</v>
      </c>
      <c r="G454" s="222" t="s">
        <v>295</v>
      </c>
      <c r="H454" s="223">
        <v>0.246</v>
      </c>
      <c r="I454" s="224"/>
      <c r="J454" s="225">
        <f>ROUND(I454*H454,2)</f>
        <v>0</v>
      </c>
      <c r="K454" s="221" t="s">
        <v>142</v>
      </c>
      <c r="L454" s="45"/>
      <c r="M454" s="226" t="s">
        <v>1</v>
      </c>
      <c r="N454" s="227" t="s">
        <v>38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252</v>
      </c>
      <c r="AT454" s="230" t="s">
        <v>138</v>
      </c>
      <c r="AU454" s="230" t="s">
        <v>83</v>
      </c>
      <c r="AY454" s="18" t="s">
        <v>136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81</v>
      </c>
      <c r="BK454" s="231">
        <f>ROUND(I454*H454,2)</f>
        <v>0</v>
      </c>
      <c r="BL454" s="18" t="s">
        <v>252</v>
      </c>
      <c r="BM454" s="230" t="s">
        <v>663</v>
      </c>
    </row>
    <row r="455" s="2" customFormat="1">
      <c r="A455" s="39"/>
      <c r="B455" s="40"/>
      <c r="C455" s="41"/>
      <c r="D455" s="232" t="s">
        <v>145</v>
      </c>
      <c r="E455" s="41"/>
      <c r="F455" s="233" t="s">
        <v>664</v>
      </c>
      <c r="G455" s="41"/>
      <c r="H455" s="41"/>
      <c r="I455" s="234"/>
      <c r="J455" s="41"/>
      <c r="K455" s="41"/>
      <c r="L455" s="45"/>
      <c r="M455" s="235"/>
      <c r="N455" s="236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145</v>
      </c>
      <c r="AU455" s="18" t="s">
        <v>83</v>
      </c>
    </row>
    <row r="456" s="12" customFormat="1" ht="22.8" customHeight="1">
      <c r="A456" s="12"/>
      <c r="B456" s="203"/>
      <c r="C456" s="204"/>
      <c r="D456" s="205" t="s">
        <v>72</v>
      </c>
      <c r="E456" s="217" t="s">
        <v>665</v>
      </c>
      <c r="F456" s="217" t="s">
        <v>666</v>
      </c>
      <c r="G456" s="204"/>
      <c r="H456" s="204"/>
      <c r="I456" s="207"/>
      <c r="J456" s="218">
        <f>BK456</f>
        <v>0</v>
      </c>
      <c r="K456" s="204"/>
      <c r="L456" s="209"/>
      <c r="M456" s="210"/>
      <c r="N456" s="211"/>
      <c r="O456" s="211"/>
      <c r="P456" s="212">
        <f>SUM(P457:P465)</f>
        <v>0</v>
      </c>
      <c r="Q456" s="211"/>
      <c r="R456" s="212">
        <f>SUM(R457:R465)</f>
        <v>0.2599784</v>
      </c>
      <c r="S456" s="211"/>
      <c r="T456" s="213">
        <f>SUM(T457:T465)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4" t="s">
        <v>83</v>
      </c>
      <c r="AT456" s="215" t="s">
        <v>72</v>
      </c>
      <c r="AU456" s="215" t="s">
        <v>81</v>
      </c>
      <c r="AY456" s="214" t="s">
        <v>136</v>
      </c>
      <c r="BK456" s="216">
        <f>SUM(BK457:BK465)</f>
        <v>0</v>
      </c>
    </row>
    <row r="457" s="2" customFormat="1" ht="24.15" customHeight="1">
      <c r="A457" s="39"/>
      <c r="B457" s="40"/>
      <c r="C457" s="219" t="s">
        <v>667</v>
      </c>
      <c r="D457" s="219" t="s">
        <v>138</v>
      </c>
      <c r="E457" s="220" t="s">
        <v>668</v>
      </c>
      <c r="F457" s="221" t="s">
        <v>669</v>
      </c>
      <c r="G457" s="222" t="s">
        <v>153</v>
      </c>
      <c r="H457" s="223">
        <v>13.640000000000001</v>
      </c>
      <c r="I457" s="224"/>
      <c r="J457" s="225">
        <f>ROUND(I457*H457,2)</f>
        <v>0</v>
      </c>
      <c r="K457" s="221" t="s">
        <v>142</v>
      </c>
      <c r="L457" s="45"/>
      <c r="M457" s="226" t="s">
        <v>1</v>
      </c>
      <c r="N457" s="227" t="s">
        <v>38</v>
      </c>
      <c r="O457" s="92"/>
      <c r="P457" s="228">
        <f>O457*H457</f>
        <v>0</v>
      </c>
      <c r="Q457" s="228">
        <v>0.0051999999999999998</v>
      </c>
      <c r="R457" s="228">
        <f>Q457*H457</f>
        <v>0.070928000000000005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252</v>
      </c>
      <c r="AT457" s="230" t="s">
        <v>138</v>
      </c>
      <c r="AU457" s="230" t="s">
        <v>83</v>
      </c>
      <c r="AY457" s="18" t="s">
        <v>136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81</v>
      </c>
      <c r="BK457" s="231">
        <f>ROUND(I457*H457,2)</f>
        <v>0</v>
      </c>
      <c r="BL457" s="18" t="s">
        <v>252</v>
      </c>
      <c r="BM457" s="230" t="s">
        <v>670</v>
      </c>
    </row>
    <row r="458" s="2" customFormat="1">
      <c r="A458" s="39"/>
      <c r="B458" s="40"/>
      <c r="C458" s="41"/>
      <c r="D458" s="232" t="s">
        <v>145</v>
      </c>
      <c r="E458" s="41"/>
      <c r="F458" s="233" t="s">
        <v>671</v>
      </c>
      <c r="G458" s="41"/>
      <c r="H458" s="41"/>
      <c r="I458" s="234"/>
      <c r="J458" s="41"/>
      <c r="K458" s="41"/>
      <c r="L458" s="45"/>
      <c r="M458" s="235"/>
      <c r="N458" s="236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145</v>
      </c>
      <c r="AU458" s="18" t="s">
        <v>83</v>
      </c>
    </row>
    <row r="459" s="13" customFormat="1">
      <c r="A459" s="13"/>
      <c r="B459" s="237"/>
      <c r="C459" s="238"/>
      <c r="D459" s="232" t="s">
        <v>147</v>
      </c>
      <c r="E459" s="239" t="s">
        <v>1</v>
      </c>
      <c r="F459" s="240" t="s">
        <v>672</v>
      </c>
      <c r="G459" s="238"/>
      <c r="H459" s="241">
        <v>9.4399999999999995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7" t="s">
        <v>147</v>
      </c>
      <c r="AU459" s="247" t="s">
        <v>83</v>
      </c>
      <c r="AV459" s="13" t="s">
        <v>83</v>
      </c>
      <c r="AW459" s="13" t="s">
        <v>30</v>
      </c>
      <c r="AX459" s="13" t="s">
        <v>73</v>
      </c>
      <c r="AY459" s="247" t="s">
        <v>136</v>
      </c>
    </row>
    <row r="460" s="13" customFormat="1">
      <c r="A460" s="13"/>
      <c r="B460" s="237"/>
      <c r="C460" s="238"/>
      <c r="D460" s="232" t="s">
        <v>147</v>
      </c>
      <c r="E460" s="239" t="s">
        <v>1</v>
      </c>
      <c r="F460" s="240" t="s">
        <v>673</v>
      </c>
      <c r="G460" s="238"/>
      <c r="H460" s="241">
        <v>4.2000000000000002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7" t="s">
        <v>147</v>
      </c>
      <c r="AU460" s="247" t="s">
        <v>83</v>
      </c>
      <c r="AV460" s="13" t="s">
        <v>83</v>
      </c>
      <c r="AW460" s="13" t="s">
        <v>30</v>
      </c>
      <c r="AX460" s="13" t="s">
        <v>73</v>
      </c>
      <c r="AY460" s="247" t="s">
        <v>136</v>
      </c>
    </row>
    <row r="461" s="2" customFormat="1" ht="14.4" customHeight="1">
      <c r="A461" s="39"/>
      <c r="B461" s="40"/>
      <c r="C461" s="269" t="s">
        <v>674</v>
      </c>
      <c r="D461" s="269" t="s">
        <v>218</v>
      </c>
      <c r="E461" s="270" t="s">
        <v>675</v>
      </c>
      <c r="F461" s="271" t="s">
        <v>676</v>
      </c>
      <c r="G461" s="272" t="s">
        <v>153</v>
      </c>
      <c r="H461" s="273">
        <v>15.004</v>
      </c>
      <c r="I461" s="274"/>
      <c r="J461" s="275">
        <f>ROUND(I461*H461,2)</f>
        <v>0</v>
      </c>
      <c r="K461" s="271" t="s">
        <v>142</v>
      </c>
      <c r="L461" s="276"/>
      <c r="M461" s="277" t="s">
        <v>1</v>
      </c>
      <c r="N461" s="278" t="s">
        <v>38</v>
      </c>
      <c r="O461" s="92"/>
      <c r="P461" s="228">
        <f>O461*H461</f>
        <v>0</v>
      </c>
      <c r="Q461" s="228">
        <v>0.0126</v>
      </c>
      <c r="R461" s="228">
        <f>Q461*H461</f>
        <v>0.18905040000000001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322</v>
      </c>
      <c r="AT461" s="230" t="s">
        <v>218</v>
      </c>
      <c r="AU461" s="230" t="s">
        <v>83</v>
      </c>
      <c r="AY461" s="18" t="s">
        <v>136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81</v>
      </c>
      <c r="BK461" s="231">
        <f>ROUND(I461*H461,2)</f>
        <v>0</v>
      </c>
      <c r="BL461" s="18" t="s">
        <v>252</v>
      </c>
      <c r="BM461" s="230" t="s">
        <v>677</v>
      </c>
    </row>
    <row r="462" s="2" customFormat="1">
      <c r="A462" s="39"/>
      <c r="B462" s="40"/>
      <c r="C462" s="41"/>
      <c r="D462" s="232" t="s">
        <v>145</v>
      </c>
      <c r="E462" s="41"/>
      <c r="F462" s="233" t="s">
        <v>676</v>
      </c>
      <c r="G462" s="41"/>
      <c r="H462" s="41"/>
      <c r="I462" s="234"/>
      <c r="J462" s="41"/>
      <c r="K462" s="41"/>
      <c r="L462" s="45"/>
      <c r="M462" s="235"/>
      <c r="N462" s="236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145</v>
      </c>
      <c r="AU462" s="18" t="s">
        <v>83</v>
      </c>
    </row>
    <row r="463" s="13" customFormat="1">
      <c r="A463" s="13"/>
      <c r="B463" s="237"/>
      <c r="C463" s="238"/>
      <c r="D463" s="232" t="s">
        <v>147</v>
      </c>
      <c r="E463" s="239" t="s">
        <v>1</v>
      </c>
      <c r="F463" s="240" t="s">
        <v>678</v>
      </c>
      <c r="G463" s="238"/>
      <c r="H463" s="241">
        <v>15.004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7" t="s">
        <v>147</v>
      </c>
      <c r="AU463" s="247" t="s">
        <v>83</v>
      </c>
      <c r="AV463" s="13" t="s">
        <v>83</v>
      </c>
      <c r="AW463" s="13" t="s">
        <v>30</v>
      </c>
      <c r="AX463" s="13" t="s">
        <v>73</v>
      </c>
      <c r="AY463" s="247" t="s">
        <v>136</v>
      </c>
    </row>
    <row r="464" s="2" customFormat="1" ht="24.15" customHeight="1">
      <c r="A464" s="39"/>
      <c r="B464" s="40"/>
      <c r="C464" s="219" t="s">
        <v>679</v>
      </c>
      <c r="D464" s="219" t="s">
        <v>138</v>
      </c>
      <c r="E464" s="220" t="s">
        <v>680</v>
      </c>
      <c r="F464" s="221" t="s">
        <v>681</v>
      </c>
      <c r="G464" s="222" t="s">
        <v>295</v>
      </c>
      <c r="H464" s="223">
        <v>0.26000000000000001</v>
      </c>
      <c r="I464" s="224"/>
      <c r="J464" s="225">
        <f>ROUND(I464*H464,2)</f>
        <v>0</v>
      </c>
      <c r="K464" s="221" t="s">
        <v>142</v>
      </c>
      <c r="L464" s="45"/>
      <c r="M464" s="226" t="s">
        <v>1</v>
      </c>
      <c r="N464" s="227" t="s">
        <v>38</v>
      </c>
      <c r="O464" s="92"/>
      <c r="P464" s="228">
        <f>O464*H464</f>
        <v>0</v>
      </c>
      <c r="Q464" s="228">
        <v>0</v>
      </c>
      <c r="R464" s="228">
        <f>Q464*H464</f>
        <v>0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252</v>
      </c>
      <c r="AT464" s="230" t="s">
        <v>138</v>
      </c>
      <c r="AU464" s="230" t="s">
        <v>83</v>
      </c>
      <c r="AY464" s="18" t="s">
        <v>136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81</v>
      </c>
      <c r="BK464" s="231">
        <f>ROUND(I464*H464,2)</f>
        <v>0</v>
      </c>
      <c r="BL464" s="18" t="s">
        <v>252</v>
      </c>
      <c r="BM464" s="230" t="s">
        <v>682</v>
      </c>
    </row>
    <row r="465" s="2" customFormat="1">
      <c r="A465" s="39"/>
      <c r="B465" s="40"/>
      <c r="C465" s="41"/>
      <c r="D465" s="232" t="s">
        <v>145</v>
      </c>
      <c r="E465" s="41"/>
      <c r="F465" s="233" t="s">
        <v>683</v>
      </c>
      <c r="G465" s="41"/>
      <c r="H465" s="41"/>
      <c r="I465" s="234"/>
      <c r="J465" s="41"/>
      <c r="K465" s="41"/>
      <c r="L465" s="45"/>
      <c r="M465" s="235"/>
      <c r="N465" s="236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145</v>
      </c>
      <c r="AU465" s="18" t="s">
        <v>83</v>
      </c>
    </row>
    <row r="466" s="12" customFormat="1" ht="22.8" customHeight="1">
      <c r="A466" s="12"/>
      <c r="B466" s="203"/>
      <c r="C466" s="204"/>
      <c r="D466" s="205" t="s">
        <v>72</v>
      </c>
      <c r="E466" s="217" t="s">
        <v>684</v>
      </c>
      <c r="F466" s="217" t="s">
        <v>685</v>
      </c>
      <c r="G466" s="204"/>
      <c r="H466" s="204"/>
      <c r="I466" s="207"/>
      <c r="J466" s="218">
        <f>BK466</f>
        <v>0</v>
      </c>
      <c r="K466" s="204"/>
      <c r="L466" s="209"/>
      <c r="M466" s="210"/>
      <c r="N466" s="211"/>
      <c r="O466" s="211"/>
      <c r="P466" s="212">
        <f>SUM(P467:P496)</f>
        <v>0</v>
      </c>
      <c r="Q466" s="211"/>
      <c r="R466" s="212">
        <f>SUM(R467:R496)</f>
        <v>0.12604741999999999</v>
      </c>
      <c r="S466" s="211"/>
      <c r="T466" s="213">
        <f>SUM(T467:T496)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4" t="s">
        <v>83</v>
      </c>
      <c r="AT466" s="215" t="s">
        <v>72</v>
      </c>
      <c r="AU466" s="215" t="s">
        <v>81</v>
      </c>
      <c r="AY466" s="214" t="s">
        <v>136</v>
      </c>
      <c r="BK466" s="216">
        <f>SUM(BK467:BK496)</f>
        <v>0</v>
      </c>
    </row>
    <row r="467" s="2" customFormat="1" ht="24.15" customHeight="1">
      <c r="A467" s="39"/>
      <c r="B467" s="40"/>
      <c r="C467" s="219" t="s">
        <v>686</v>
      </c>
      <c r="D467" s="219" t="s">
        <v>138</v>
      </c>
      <c r="E467" s="220" t="s">
        <v>687</v>
      </c>
      <c r="F467" s="221" t="s">
        <v>688</v>
      </c>
      <c r="G467" s="222" t="s">
        <v>153</v>
      </c>
      <c r="H467" s="223">
        <v>279.66399999999999</v>
      </c>
      <c r="I467" s="224"/>
      <c r="J467" s="225">
        <f>ROUND(I467*H467,2)</f>
        <v>0</v>
      </c>
      <c r="K467" s="221" t="s">
        <v>142</v>
      </c>
      <c r="L467" s="45"/>
      <c r="M467" s="226" t="s">
        <v>1</v>
      </c>
      <c r="N467" s="227" t="s">
        <v>38</v>
      </c>
      <c r="O467" s="92"/>
      <c r="P467" s="228">
        <f>O467*H467</f>
        <v>0</v>
      </c>
      <c r="Q467" s="228">
        <v>2.0000000000000002E-05</v>
      </c>
      <c r="R467" s="228">
        <f>Q467*H467</f>
        <v>0.00559328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252</v>
      </c>
      <c r="AT467" s="230" t="s">
        <v>138</v>
      </c>
      <c r="AU467" s="230" t="s">
        <v>83</v>
      </c>
      <c r="AY467" s="18" t="s">
        <v>136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81</v>
      </c>
      <c r="BK467" s="231">
        <f>ROUND(I467*H467,2)</f>
        <v>0</v>
      </c>
      <c r="BL467" s="18" t="s">
        <v>252</v>
      </c>
      <c r="BM467" s="230" t="s">
        <v>689</v>
      </c>
    </row>
    <row r="468" s="2" customFormat="1">
      <c r="A468" s="39"/>
      <c r="B468" s="40"/>
      <c r="C468" s="41"/>
      <c r="D468" s="232" t="s">
        <v>145</v>
      </c>
      <c r="E468" s="41"/>
      <c r="F468" s="233" t="s">
        <v>690</v>
      </c>
      <c r="G468" s="41"/>
      <c r="H468" s="41"/>
      <c r="I468" s="234"/>
      <c r="J468" s="41"/>
      <c r="K468" s="41"/>
      <c r="L468" s="45"/>
      <c r="M468" s="235"/>
      <c r="N468" s="236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145</v>
      </c>
      <c r="AU468" s="18" t="s">
        <v>83</v>
      </c>
    </row>
    <row r="469" s="13" customFormat="1">
      <c r="A469" s="13"/>
      <c r="B469" s="237"/>
      <c r="C469" s="238"/>
      <c r="D469" s="232" t="s">
        <v>147</v>
      </c>
      <c r="E469" s="239" t="s">
        <v>1</v>
      </c>
      <c r="F469" s="240" t="s">
        <v>691</v>
      </c>
      <c r="G469" s="238"/>
      <c r="H469" s="241">
        <v>79.968000000000004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7" t="s">
        <v>147</v>
      </c>
      <c r="AU469" s="247" t="s">
        <v>83</v>
      </c>
      <c r="AV469" s="13" t="s">
        <v>83</v>
      </c>
      <c r="AW469" s="13" t="s">
        <v>30</v>
      </c>
      <c r="AX469" s="13" t="s">
        <v>73</v>
      </c>
      <c r="AY469" s="247" t="s">
        <v>136</v>
      </c>
    </row>
    <row r="470" s="13" customFormat="1">
      <c r="A470" s="13"/>
      <c r="B470" s="237"/>
      <c r="C470" s="238"/>
      <c r="D470" s="232" t="s">
        <v>147</v>
      </c>
      <c r="E470" s="239" t="s">
        <v>1</v>
      </c>
      <c r="F470" s="240" t="s">
        <v>692</v>
      </c>
      <c r="G470" s="238"/>
      <c r="H470" s="241">
        <v>28.224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7" t="s">
        <v>147</v>
      </c>
      <c r="AU470" s="247" t="s">
        <v>83</v>
      </c>
      <c r="AV470" s="13" t="s">
        <v>83</v>
      </c>
      <c r="AW470" s="13" t="s">
        <v>30</v>
      </c>
      <c r="AX470" s="13" t="s">
        <v>73</v>
      </c>
      <c r="AY470" s="247" t="s">
        <v>136</v>
      </c>
    </row>
    <row r="471" s="13" customFormat="1">
      <c r="A471" s="13"/>
      <c r="B471" s="237"/>
      <c r="C471" s="238"/>
      <c r="D471" s="232" t="s">
        <v>147</v>
      </c>
      <c r="E471" s="239" t="s">
        <v>1</v>
      </c>
      <c r="F471" s="240" t="s">
        <v>693</v>
      </c>
      <c r="G471" s="238"/>
      <c r="H471" s="241">
        <v>26.879999999999999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7" t="s">
        <v>147</v>
      </c>
      <c r="AU471" s="247" t="s">
        <v>83</v>
      </c>
      <c r="AV471" s="13" t="s">
        <v>83</v>
      </c>
      <c r="AW471" s="13" t="s">
        <v>30</v>
      </c>
      <c r="AX471" s="13" t="s">
        <v>73</v>
      </c>
      <c r="AY471" s="247" t="s">
        <v>136</v>
      </c>
    </row>
    <row r="472" s="13" customFormat="1">
      <c r="A472" s="13"/>
      <c r="B472" s="237"/>
      <c r="C472" s="238"/>
      <c r="D472" s="232" t="s">
        <v>147</v>
      </c>
      <c r="E472" s="239" t="s">
        <v>1</v>
      </c>
      <c r="F472" s="240" t="s">
        <v>694</v>
      </c>
      <c r="G472" s="238"/>
      <c r="H472" s="241">
        <v>56.783999999999999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147</v>
      </c>
      <c r="AU472" s="247" t="s">
        <v>83</v>
      </c>
      <c r="AV472" s="13" t="s">
        <v>83</v>
      </c>
      <c r="AW472" s="13" t="s">
        <v>30</v>
      </c>
      <c r="AX472" s="13" t="s">
        <v>73</v>
      </c>
      <c r="AY472" s="247" t="s">
        <v>136</v>
      </c>
    </row>
    <row r="473" s="13" customFormat="1">
      <c r="A473" s="13"/>
      <c r="B473" s="237"/>
      <c r="C473" s="238"/>
      <c r="D473" s="232" t="s">
        <v>147</v>
      </c>
      <c r="E473" s="239" t="s">
        <v>1</v>
      </c>
      <c r="F473" s="240" t="s">
        <v>695</v>
      </c>
      <c r="G473" s="238"/>
      <c r="H473" s="241">
        <v>33.088000000000001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147</v>
      </c>
      <c r="AU473" s="247" t="s">
        <v>83</v>
      </c>
      <c r="AV473" s="13" t="s">
        <v>83</v>
      </c>
      <c r="AW473" s="13" t="s">
        <v>30</v>
      </c>
      <c r="AX473" s="13" t="s">
        <v>73</v>
      </c>
      <c r="AY473" s="247" t="s">
        <v>136</v>
      </c>
    </row>
    <row r="474" s="16" customFormat="1">
      <c r="A474" s="16"/>
      <c r="B474" s="279"/>
      <c r="C474" s="280"/>
      <c r="D474" s="232" t="s">
        <v>147</v>
      </c>
      <c r="E474" s="281" t="s">
        <v>1</v>
      </c>
      <c r="F474" s="282" t="s">
        <v>246</v>
      </c>
      <c r="G474" s="280"/>
      <c r="H474" s="283">
        <v>224.94399999999999</v>
      </c>
      <c r="I474" s="284"/>
      <c r="J474" s="280"/>
      <c r="K474" s="280"/>
      <c r="L474" s="285"/>
      <c r="M474" s="286"/>
      <c r="N474" s="287"/>
      <c r="O474" s="287"/>
      <c r="P474" s="287"/>
      <c r="Q474" s="287"/>
      <c r="R474" s="287"/>
      <c r="S474" s="287"/>
      <c r="T474" s="288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289" t="s">
        <v>147</v>
      </c>
      <c r="AU474" s="289" t="s">
        <v>83</v>
      </c>
      <c r="AV474" s="16" t="s">
        <v>158</v>
      </c>
      <c r="AW474" s="16" t="s">
        <v>30</v>
      </c>
      <c r="AX474" s="16" t="s">
        <v>73</v>
      </c>
      <c r="AY474" s="289" t="s">
        <v>136</v>
      </c>
    </row>
    <row r="475" s="13" customFormat="1">
      <c r="A475" s="13"/>
      <c r="B475" s="237"/>
      <c r="C475" s="238"/>
      <c r="D475" s="232" t="s">
        <v>147</v>
      </c>
      <c r="E475" s="239" t="s">
        <v>1</v>
      </c>
      <c r="F475" s="240" t="s">
        <v>696</v>
      </c>
      <c r="G475" s="238"/>
      <c r="H475" s="241">
        <v>54.719999999999999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7" t="s">
        <v>147</v>
      </c>
      <c r="AU475" s="247" t="s">
        <v>83</v>
      </c>
      <c r="AV475" s="13" t="s">
        <v>83</v>
      </c>
      <c r="AW475" s="13" t="s">
        <v>30</v>
      </c>
      <c r="AX475" s="13" t="s">
        <v>73</v>
      </c>
      <c r="AY475" s="247" t="s">
        <v>136</v>
      </c>
    </row>
    <row r="476" s="16" customFormat="1">
      <c r="A476" s="16"/>
      <c r="B476" s="279"/>
      <c r="C476" s="280"/>
      <c r="D476" s="232" t="s">
        <v>147</v>
      </c>
      <c r="E476" s="281" t="s">
        <v>1</v>
      </c>
      <c r="F476" s="282" t="s">
        <v>246</v>
      </c>
      <c r="G476" s="280"/>
      <c r="H476" s="283">
        <v>54.719999999999999</v>
      </c>
      <c r="I476" s="284"/>
      <c r="J476" s="280"/>
      <c r="K476" s="280"/>
      <c r="L476" s="285"/>
      <c r="M476" s="286"/>
      <c r="N476" s="287"/>
      <c r="O476" s="287"/>
      <c r="P476" s="287"/>
      <c r="Q476" s="287"/>
      <c r="R476" s="287"/>
      <c r="S476" s="287"/>
      <c r="T476" s="288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T476" s="289" t="s">
        <v>147</v>
      </c>
      <c r="AU476" s="289" t="s">
        <v>83</v>
      </c>
      <c r="AV476" s="16" t="s">
        <v>158</v>
      </c>
      <c r="AW476" s="16" t="s">
        <v>30</v>
      </c>
      <c r="AX476" s="16" t="s">
        <v>73</v>
      </c>
      <c r="AY476" s="289" t="s">
        <v>136</v>
      </c>
    </row>
    <row r="477" s="14" customFormat="1">
      <c r="A477" s="14"/>
      <c r="B477" s="248"/>
      <c r="C477" s="249"/>
      <c r="D477" s="232" t="s">
        <v>147</v>
      </c>
      <c r="E477" s="250" t="s">
        <v>1</v>
      </c>
      <c r="F477" s="251" t="s">
        <v>150</v>
      </c>
      <c r="G477" s="249"/>
      <c r="H477" s="252">
        <v>279.66399999999999</v>
      </c>
      <c r="I477" s="253"/>
      <c r="J477" s="249"/>
      <c r="K477" s="249"/>
      <c r="L477" s="254"/>
      <c r="M477" s="255"/>
      <c r="N477" s="256"/>
      <c r="O477" s="256"/>
      <c r="P477" s="256"/>
      <c r="Q477" s="256"/>
      <c r="R477" s="256"/>
      <c r="S477" s="256"/>
      <c r="T477" s="25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8" t="s">
        <v>147</v>
      </c>
      <c r="AU477" s="258" t="s">
        <v>83</v>
      </c>
      <c r="AV477" s="14" t="s">
        <v>143</v>
      </c>
      <c r="AW477" s="14" t="s">
        <v>4</v>
      </c>
      <c r="AX477" s="14" t="s">
        <v>81</v>
      </c>
      <c r="AY477" s="258" t="s">
        <v>136</v>
      </c>
    </row>
    <row r="478" s="2" customFormat="1" ht="24.15" customHeight="1">
      <c r="A478" s="39"/>
      <c r="B478" s="40"/>
      <c r="C478" s="219" t="s">
        <v>697</v>
      </c>
      <c r="D478" s="219" t="s">
        <v>138</v>
      </c>
      <c r="E478" s="220" t="s">
        <v>698</v>
      </c>
      <c r="F478" s="221" t="s">
        <v>699</v>
      </c>
      <c r="G478" s="222" t="s">
        <v>153</v>
      </c>
      <c r="H478" s="223">
        <v>665.78099999999995</v>
      </c>
      <c r="I478" s="224"/>
      <c r="J478" s="225">
        <f>ROUND(I478*H478,2)</f>
        <v>0</v>
      </c>
      <c r="K478" s="221" t="s">
        <v>142</v>
      </c>
      <c r="L478" s="45"/>
      <c r="M478" s="226" t="s">
        <v>1</v>
      </c>
      <c r="N478" s="227" t="s">
        <v>38</v>
      </c>
      <c r="O478" s="92"/>
      <c r="P478" s="228">
        <f>O478*H478</f>
        <v>0</v>
      </c>
      <c r="Q478" s="228">
        <v>0.00013999999999999999</v>
      </c>
      <c r="R478" s="228">
        <f>Q478*H478</f>
        <v>0.093209339999999988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252</v>
      </c>
      <c r="AT478" s="230" t="s">
        <v>138</v>
      </c>
      <c r="AU478" s="230" t="s">
        <v>83</v>
      </c>
      <c r="AY478" s="18" t="s">
        <v>136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81</v>
      </c>
      <c r="BK478" s="231">
        <f>ROUND(I478*H478,2)</f>
        <v>0</v>
      </c>
      <c r="BL478" s="18" t="s">
        <v>252</v>
      </c>
      <c r="BM478" s="230" t="s">
        <v>700</v>
      </c>
    </row>
    <row r="479" s="2" customFormat="1">
      <c r="A479" s="39"/>
      <c r="B479" s="40"/>
      <c r="C479" s="41"/>
      <c r="D479" s="232" t="s">
        <v>145</v>
      </c>
      <c r="E479" s="41"/>
      <c r="F479" s="233" t="s">
        <v>701</v>
      </c>
      <c r="G479" s="41"/>
      <c r="H479" s="41"/>
      <c r="I479" s="234"/>
      <c r="J479" s="41"/>
      <c r="K479" s="41"/>
      <c r="L479" s="45"/>
      <c r="M479" s="235"/>
      <c r="N479" s="236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145</v>
      </c>
      <c r="AU479" s="18" t="s">
        <v>83</v>
      </c>
    </row>
    <row r="480" s="13" customFormat="1">
      <c r="A480" s="13"/>
      <c r="B480" s="237"/>
      <c r="C480" s="238"/>
      <c r="D480" s="232" t="s">
        <v>147</v>
      </c>
      <c r="E480" s="239" t="s">
        <v>1</v>
      </c>
      <c r="F480" s="240" t="s">
        <v>702</v>
      </c>
      <c r="G480" s="238"/>
      <c r="H480" s="241">
        <v>114.24</v>
      </c>
      <c r="I480" s="242"/>
      <c r="J480" s="238"/>
      <c r="K480" s="238"/>
      <c r="L480" s="243"/>
      <c r="M480" s="244"/>
      <c r="N480" s="245"/>
      <c r="O480" s="245"/>
      <c r="P480" s="245"/>
      <c r="Q480" s="245"/>
      <c r="R480" s="245"/>
      <c r="S480" s="245"/>
      <c r="T480" s="24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7" t="s">
        <v>147</v>
      </c>
      <c r="AU480" s="247" t="s">
        <v>83</v>
      </c>
      <c r="AV480" s="13" t="s">
        <v>83</v>
      </c>
      <c r="AW480" s="13" t="s">
        <v>30</v>
      </c>
      <c r="AX480" s="13" t="s">
        <v>73</v>
      </c>
      <c r="AY480" s="247" t="s">
        <v>136</v>
      </c>
    </row>
    <row r="481" s="13" customFormat="1">
      <c r="A481" s="13"/>
      <c r="B481" s="237"/>
      <c r="C481" s="238"/>
      <c r="D481" s="232" t="s">
        <v>147</v>
      </c>
      <c r="E481" s="239" t="s">
        <v>1</v>
      </c>
      <c r="F481" s="240" t="s">
        <v>703</v>
      </c>
      <c r="G481" s="238"/>
      <c r="H481" s="241">
        <v>40.32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7" t="s">
        <v>147</v>
      </c>
      <c r="AU481" s="247" t="s">
        <v>83</v>
      </c>
      <c r="AV481" s="13" t="s">
        <v>83</v>
      </c>
      <c r="AW481" s="13" t="s">
        <v>30</v>
      </c>
      <c r="AX481" s="13" t="s">
        <v>73</v>
      </c>
      <c r="AY481" s="247" t="s">
        <v>136</v>
      </c>
    </row>
    <row r="482" s="13" customFormat="1">
      <c r="A482" s="13"/>
      <c r="B482" s="237"/>
      <c r="C482" s="238"/>
      <c r="D482" s="232" t="s">
        <v>147</v>
      </c>
      <c r="E482" s="239" t="s">
        <v>1</v>
      </c>
      <c r="F482" s="240" t="s">
        <v>704</v>
      </c>
      <c r="G482" s="238"/>
      <c r="H482" s="241">
        <v>38.399999999999999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147</v>
      </c>
      <c r="AU482" s="247" t="s">
        <v>83</v>
      </c>
      <c r="AV482" s="13" t="s">
        <v>83</v>
      </c>
      <c r="AW482" s="13" t="s">
        <v>30</v>
      </c>
      <c r="AX482" s="13" t="s">
        <v>73</v>
      </c>
      <c r="AY482" s="247" t="s">
        <v>136</v>
      </c>
    </row>
    <row r="483" s="13" customFormat="1">
      <c r="A483" s="13"/>
      <c r="B483" s="237"/>
      <c r="C483" s="238"/>
      <c r="D483" s="232" t="s">
        <v>147</v>
      </c>
      <c r="E483" s="239" t="s">
        <v>1</v>
      </c>
      <c r="F483" s="240" t="s">
        <v>705</v>
      </c>
      <c r="G483" s="238"/>
      <c r="H483" s="241">
        <v>78.221000000000004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147</v>
      </c>
      <c r="AU483" s="247" t="s">
        <v>83</v>
      </c>
      <c r="AV483" s="13" t="s">
        <v>83</v>
      </c>
      <c r="AW483" s="13" t="s">
        <v>30</v>
      </c>
      <c r="AX483" s="13" t="s">
        <v>73</v>
      </c>
      <c r="AY483" s="247" t="s">
        <v>136</v>
      </c>
    </row>
    <row r="484" s="13" customFormat="1">
      <c r="A484" s="13"/>
      <c r="B484" s="237"/>
      <c r="C484" s="238"/>
      <c r="D484" s="232" t="s">
        <v>147</v>
      </c>
      <c r="E484" s="239" t="s">
        <v>1</v>
      </c>
      <c r="F484" s="240" t="s">
        <v>706</v>
      </c>
      <c r="G484" s="238"/>
      <c r="H484" s="241">
        <v>394.60000000000002</v>
      </c>
      <c r="I484" s="242"/>
      <c r="J484" s="238"/>
      <c r="K484" s="238"/>
      <c r="L484" s="243"/>
      <c r="M484" s="244"/>
      <c r="N484" s="245"/>
      <c r="O484" s="245"/>
      <c r="P484" s="245"/>
      <c r="Q484" s="245"/>
      <c r="R484" s="245"/>
      <c r="S484" s="245"/>
      <c r="T484" s="24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7" t="s">
        <v>147</v>
      </c>
      <c r="AU484" s="247" t="s">
        <v>83</v>
      </c>
      <c r="AV484" s="13" t="s">
        <v>83</v>
      </c>
      <c r="AW484" s="13" t="s">
        <v>30</v>
      </c>
      <c r="AX484" s="13" t="s">
        <v>73</v>
      </c>
      <c r="AY484" s="247" t="s">
        <v>136</v>
      </c>
    </row>
    <row r="485" s="14" customFormat="1">
      <c r="A485" s="14"/>
      <c r="B485" s="248"/>
      <c r="C485" s="249"/>
      <c r="D485" s="232" t="s">
        <v>147</v>
      </c>
      <c r="E485" s="250" t="s">
        <v>1</v>
      </c>
      <c r="F485" s="251" t="s">
        <v>150</v>
      </c>
      <c r="G485" s="249"/>
      <c r="H485" s="252">
        <v>665.78099999999995</v>
      </c>
      <c r="I485" s="253"/>
      <c r="J485" s="249"/>
      <c r="K485" s="249"/>
      <c r="L485" s="254"/>
      <c r="M485" s="255"/>
      <c r="N485" s="256"/>
      <c r="O485" s="256"/>
      <c r="P485" s="256"/>
      <c r="Q485" s="256"/>
      <c r="R485" s="256"/>
      <c r="S485" s="256"/>
      <c r="T485" s="257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8" t="s">
        <v>147</v>
      </c>
      <c r="AU485" s="258" t="s">
        <v>83</v>
      </c>
      <c r="AV485" s="14" t="s">
        <v>143</v>
      </c>
      <c r="AW485" s="14" t="s">
        <v>4</v>
      </c>
      <c r="AX485" s="14" t="s">
        <v>81</v>
      </c>
      <c r="AY485" s="258" t="s">
        <v>136</v>
      </c>
    </row>
    <row r="486" s="2" customFormat="1" ht="24.15" customHeight="1">
      <c r="A486" s="39"/>
      <c r="B486" s="40"/>
      <c r="C486" s="219" t="s">
        <v>707</v>
      </c>
      <c r="D486" s="219" t="s">
        <v>138</v>
      </c>
      <c r="E486" s="220" t="s">
        <v>708</v>
      </c>
      <c r="F486" s="221" t="s">
        <v>709</v>
      </c>
      <c r="G486" s="222" t="s">
        <v>153</v>
      </c>
      <c r="H486" s="223">
        <v>164.52000000000001</v>
      </c>
      <c r="I486" s="224"/>
      <c r="J486" s="225">
        <f>ROUND(I486*H486,2)</f>
        <v>0</v>
      </c>
      <c r="K486" s="221" t="s">
        <v>142</v>
      </c>
      <c r="L486" s="45"/>
      <c r="M486" s="226" t="s">
        <v>1</v>
      </c>
      <c r="N486" s="227" t="s">
        <v>38</v>
      </c>
      <c r="O486" s="92"/>
      <c r="P486" s="228">
        <f>O486*H486</f>
        <v>0</v>
      </c>
      <c r="Q486" s="228">
        <v>0.00016000000000000001</v>
      </c>
      <c r="R486" s="228">
        <f>Q486*H486</f>
        <v>0.026323200000000005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252</v>
      </c>
      <c r="AT486" s="230" t="s">
        <v>138</v>
      </c>
      <c r="AU486" s="230" t="s">
        <v>83</v>
      </c>
      <c r="AY486" s="18" t="s">
        <v>136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81</v>
      </c>
      <c r="BK486" s="231">
        <f>ROUND(I486*H486,2)</f>
        <v>0</v>
      </c>
      <c r="BL486" s="18" t="s">
        <v>252</v>
      </c>
      <c r="BM486" s="230" t="s">
        <v>710</v>
      </c>
    </row>
    <row r="487" s="2" customFormat="1">
      <c r="A487" s="39"/>
      <c r="B487" s="40"/>
      <c r="C487" s="41"/>
      <c r="D487" s="232" t="s">
        <v>145</v>
      </c>
      <c r="E487" s="41"/>
      <c r="F487" s="233" t="s">
        <v>711</v>
      </c>
      <c r="G487" s="41"/>
      <c r="H487" s="41"/>
      <c r="I487" s="234"/>
      <c r="J487" s="41"/>
      <c r="K487" s="41"/>
      <c r="L487" s="45"/>
      <c r="M487" s="235"/>
      <c r="N487" s="236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145</v>
      </c>
      <c r="AU487" s="18" t="s">
        <v>83</v>
      </c>
    </row>
    <row r="488" s="13" customFormat="1">
      <c r="A488" s="13"/>
      <c r="B488" s="237"/>
      <c r="C488" s="238"/>
      <c r="D488" s="232" t="s">
        <v>147</v>
      </c>
      <c r="E488" s="239" t="s">
        <v>1</v>
      </c>
      <c r="F488" s="240" t="s">
        <v>712</v>
      </c>
      <c r="G488" s="238"/>
      <c r="H488" s="241">
        <v>72.599999999999994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147</v>
      </c>
      <c r="AU488" s="247" t="s">
        <v>83</v>
      </c>
      <c r="AV488" s="13" t="s">
        <v>83</v>
      </c>
      <c r="AW488" s="13" t="s">
        <v>30</v>
      </c>
      <c r="AX488" s="13" t="s">
        <v>73</v>
      </c>
      <c r="AY488" s="247" t="s">
        <v>136</v>
      </c>
    </row>
    <row r="489" s="13" customFormat="1">
      <c r="A489" s="13"/>
      <c r="B489" s="237"/>
      <c r="C489" s="238"/>
      <c r="D489" s="232" t="s">
        <v>147</v>
      </c>
      <c r="E489" s="239" t="s">
        <v>1</v>
      </c>
      <c r="F489" s="240" t="s">
        <v>713</v>
      </c>
      <c r="G489" s="238"/>
      <c r="H489" s="241">
        <v>37.200000000000003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7" t="s">
        <v>147</v>
      </c>
      <c r="AU489" s="247" t="s">
        <v>83</v>
      </c>
      <c r="AV489" s="13" t="s">
        <v>83</v>
      </c>
      <c r="AW489" s="13" t="s">
        <v>30</v>
      </c>
      <c r="AX489" s="13" t="s">
        <v>73</v>
      </c>
      <c r="AY489" s="247" t="s">
        <v>136</v>
      </c>
    </row>
    <row r="490" s="16" customFormat="1">
      <c r="A490" s="16"/>
      <c r="B490" s="279"/>
      <c r="C490" s="280"/>
      <c r="D490" s="232" t="s">
        <v>147</v>
      </c>
      <c r="E490" s="281" t="s">
        <v>1</v>
      </c>
      <c r="F490" s="282" t="s">
        <v>246</v>
      </c>
      <c r="G490" s="280"/>
      <c r="H490" s="283">
        <v>109.8</v>
      </c>
      <c r="I490" s="284"/>
      <c r="J490" s="280"/>
      <c r="K490" s="280"/>
      <c r="L490" s="285"/>
      <c r="M490" s="286"/>
      <c r="N490" s="287"/>
      <c r="O490" s="287"/>
      <c r="P490" s="287"/>
      <c r="Q490" s="287"/>
      <c r="R490" s="287"/>
      <c r="S490" s="287"/>
      <c r="T490" s="288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T490" s="289" t="s">
        <v>147</v>
      </c>
      <c r="AU490" s="289" t="s">
        <v>83</v>
      </c>
      <c r="AV490" s="16" t="s">
        <v>158</v>
      </c>
      <c r="AW490" s="16" t="s">
        <v>30</v>
      </c>
      <c r="AX490" s="16" t="s">
        <v>73</v>
      </c>
      <c r="AY490" s="289" t="s">
        <v>136</v>
      </c>
    </row>
    <row r="491" s="13" customFormat="1">
      <c r="A491" s="13"/>
      <c r="B491" s="237"/>
      <c r="C491" s="238"/>
      <c r="D491" s="232" t="s">
        <v>147</v>
      </c>
      <c r="E491" s="239" t="s">
        <v>1</v>
      </c>
      <c r="F491" s="240" t="s">
        <v>696</v>
      </c>
      <c r="G491" s="238"/>
      <c r="H491" s="241">
        <v>54.719999999999999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7" t="s">
        <v>147</v>
      </c>
      <c r="AU491" s="247" t="s">
        <v>83</v>
      </c>
      <c r="AV491" s="13" t="s">
        <v>83</v>
      </c>
      <c r="AW491" s="13" t="s">
        <v>30</v>
      </c>
      <c r="AX491" s="13" t="s">
        <v>73</v>
      </c>
      <c r="AY491" s="247" t="s">
        <v>136</v>
      </c>
    </row>
    <row r="492" s="16" customFormat="1">
      <c r="A492" s="16"/>
      <c r="B492" s="279"/>
      <c r="C492" s="280"/>
      <c r="D492" s="232" t="s">
        <v>147</v>
      </c>
      <c r="E492" s="281" t="s">
        <v>1</v>
      </c>
      <c r="F492" s="282" t="s">
        <v>246</v>
      </c>
      <c r="G492" s="280"/>
      <c r="H492" s="283">
        <v>54.719999999999999</v>
      </c>
      <c r="I492" s="284"/>
      <c r="J492" s="280"/>
      <c r="K492" s="280"/>
      <c r="L492" s="285"/>
      <c r="M492" s="286"/>
      <c r="N492" s="287"/>
      <c r="O492" s="287"/>
      <c r="P492" s="287"/>
      <c r="Q492" s="287"/>
      <c r="R492" s="287"/>
      <c r="S492" s="287"/>
      <c r="T492" s="288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T492" s="289" t="s">
        <v>147</v>
      </c>
      <c r="AU492" s="289" t="s">
        <v>83</v>
      </c>
      <c r="AV492" s="16" t="s">
        <v>158</v>
      </c>
      <c r="AW492" s="16" t="s">
        <v>30</v>
      </c>
      <c r="AX492" s="16" t="s">
        <v>73</v>
      </c>
      <c r="AY492" s="289" t="s">
        <v>136</v>
      </c>
    </row>
    <row r="493" s="14" customFormat="1">
      <c r="A493" s="14"/>
      <c r="B493" s="248"/>
      <c r="C493" s="249"/>
      <c r="D493" s="232" t="s">
        <v>147</v>
      </c>
      <c r="E493" s="250" t="s">
        <v>1</v>
      </c>
      <c r="F493" s="251" t="s">
        <v>150</v>
      </c>
      <c r="G493" s="249"/>
      <c r="H493" s="252">
        <v>164.52000000000001</v>
      </c>
      <c r="I493" s="253"/>
      <c r="J493" s="249"/>
      <c r="K493" s="249"/>
      <c r="L493" s="254"/>
      <c r="M493" s="255"/>
      <c r="N493" s="256"/>
      <c r="O493" s="256"/>
      <c r="P493" s="256"/>
      <c r="Q493" s="256"/>
      <c r="R493" s="256"/>
      <c r="S493" s="256"/>
      <c r="T493" s="257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8" t="s">
        <v>147</v>
      </c>
      <c r="AU493" s="258" t="s">
        <v>83</v>
      </c>
      <c r="AV493" s="14" t="s">
        <v>143</v>
      </c>
      <c r="AW493" s="14" t="s">
        <v>30</v>
      </c>
      <c r="AX493" s="14" t="s">
        <v>81</v>
      </c>
      <c r="AY493" s="258" t="s">
        <v>136</v>
      </c>
    </row>
    <row r="494" s="2" customFormat="1" ht="24.15" customHeight="1">
      <c r="A494" s="39"/>
      <c r="B494" s="40"/>
      <c r="C494" s="219" t="s">
        <v>714</v>
      </c>
      <c r="D494" s="219" t="s">
        <v>138</v>
      </c>
      <c r="E494" s="220" t="s">
        <v>715</v>
      </c>
      <c r="F494" s="221" t="s">
        <v>716</v>
      </c>
      <c r="G494" s="222" t="s">
        <v>153</v>
      </c>
      <c r="H494" s="223">
        <v>7.6799999999999997</v>
      </c>
      <c r="I494" s="224"/>
      <c r="J494" s="225">
        <f>ROUND(I494*H494,2)</f>
        <v>0</v>
      </c>
      <c r="K494" s="221" t="s">
        <v>142</v>
      </c>
      <c r="L494" s="45"/>
      <c r="M494" s="226" t="s">
        <v>1</v>
      </c>
      <c r="N494" s="227" t="s">
        <v>38</v>
      </c>
      <c r="O494" s="92"/>
      <c r="P494" s="228">
        <f>O494*H494</f>
        <v>0</v>
      </c>
      <c r="Q494" s="228">
        <v>0.00012</v>
      </c>
      <c r="R494" s="228">
        <f>Q494*H494</f>
        <v>0.00092159999999999996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252</v>
      </c>
      <c r="AT494" s="230" t="s">
        <v>138</v>
      </c>
      <c r="AU494" s="230" t="s">
        <v>83</v>
      </c>
      <c r="AY494" s="18" t="s">
        <v>136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81</v>
      </c>
      <c r="BK494" s="231">
        <f>ROUND(I494*H494,2)</f>
        <v>0</v>
      </c>
      <c r="BL494" s="18" t="s">
        <v>252</v>
      </c>
      <c r="BM494" s="230" t="s">
        <v>717</v>
      </c>
    </row>
    <row r="495" s="2" customFormat="1">
      <c r="A495" s="39"/>
      <c r="B495" s="40"/>
      <c r="C495" s="41"/>
      <c r="D495" s="232" t="s">
        <v>145</v>
      </c>
      <c r="E495" s="41"/>
      <c r="F495" s="233" t="s">
        <v>716</v>
      </c>
      <c r="G495" s="41"/>
      <c r="H495" s="41"/>
      <c r="I495" s="234"/>
      <c r="J495" s="41"/>
      <c r="K495" s="41"/>
      <c r="L495" s="45"/>
      <c r="M495" s="235"/>
      <c r="N495" s="236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145</v>
      </c>
      <c r="AU495" s="18" t="s">
        <v>83</v>
      </c>
    </row>
    <row r="496" s="13" customFormat="1">
      <c r="A496" s="13"/>
      <c r="B496" s="237"/>
      <c r="C496" s="238"/>
      <c r="D496" s="232" t="s">
        <v>147</v>
      </c>
      <c r="E496" s="239" t="s">
        <v>1</v>
      </c>
      <c r="F496" s="240" t="s">
        <v>718</v>
      </c>
      <c r="G496" s="238"/>
      <c r="H496" s="241">
        <v>7.6799999999999997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7" t="s">
        <v>147</v>
      </c>
      <c r="AU496" s="247" t="s">
        <v>83</v>
      </c>
      <c r="AV496" s="13" t="s">
        <v>83</v>
      </c>
      <c r="AW496" s="13" t="s">
        <v>30</v>
      </c>
      <c r="AX496" s="13" t="s">
        <v>81</v>
      </c>
      <c r="AY496" s="247" t="s">
        <v>136</v>
      </c>
    </row>
    <row r="497" s="12" customFormat="1" ht="22.8" customHeight="1">
      <c r="A497" s="12"/>
      <c r="B497" s="203"/>
      <c r="C497" s="204"/>
      <c r="D497" s="205" t="s">
        <v>72</v>
      </c>
      <c r="E497" s="217" t="s">
        <v>719</v>
      </c>
      <c r="F497" s="217" t="s">
        <v>720</v>
      </c>
      <c r="G497" s="204"/>
      <c r="H497" s="204"/>
      <c r="I497" s="207"/>
      <c r="J497" s="218">
        <f>BK497</f>
        <v>0</v>
      </c>
      <c r="K497" s="204"/>
      <c r="L497" s="209"/>
      <c r="M497" s="210"/>
      <c r="N497" s="211"/>
      <c r="O497" s="211"/>
      <c r="P497" s="212">
        <f>SUM(P498:P505)</f>
        <v>0</v>
      </c>
      <c r="Q497" s="211"/>
      <c r="R497" s="212">
        <f>SUM(R498:R505)</f>
        <v>0.24872900000000003</v>
      </c>
      <c r="S497" s="211"/>
      <c r="T497" s="213">
        <f>SUM(T498:T505)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14" t="s">
        <v>83</v>
      </c>
      <c r="AT497" s="215" t="s">
        <v>72</v>
      </c>
      <c r="AU497" s="215" t="s">
        <v>81</v>
      </c>
      <c r="AY497" s="214" t="s">
        <v>136</v>
      </c>
      <c r="BK497" s="216">
        <f>SUM(BK498:BK505)</f>
        <v>0</v>
      </c>
    </row>
    <row r="498" s="2" customFormat="1" ht="24.15" customHeight="1">
      <c r="A498" s="39"/>
      <c r="B498" s="40"/>
      <c r="C498" s="219" t="s">
        <v>721</v>
      </c>
      <c r="D498" s="219" t="s">
        <v>138</v>
      </c>
      <c r="E498" s="220" t="s">
        <v>722</v>
      </c>
      <c r="F498" s="221" t="s">
        <v>723</v>
      </c>
      <c r="G498" s="222" t="s">
        <v>153</v>
      </c>
      <c r="H498" s="223">
        <v>469.30000000000001</v>
      </c>
      <c r="I498" s="224"/>
      <c r="J498" s="225">
        <f>ROUND(I498*H498,2)</f>
        <v>0</v>
      </c>
      <c r="K498" s="221" t="s">
        <v>142</v>
      </c>
      <c r="L498" s="45"/>
      <c r="M498" s="226" t="s">
        <v>1</v>
      </c>
      <c r="N498" s="227" t="s">
        <v>38</v>
      </c>
      <c r="O498" s="92"/>
      <c r="P498" s="228">
        <f>O498*H498</f>
        <v>0</v>
      </c>
      <c r="Q498" s="228">
        <v>0.00020000000000000001</v>
      </c>
      <c r="R498" s="228">
        <f>Q498*H498</f>
        <v>0.093860000000000013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252</v>
      </c>
      <c r="AT498" s="230" t="s">
        <v>138</v>
      </c>
      <c r="AU498" s="230" t="s">
        <v>83</v>
      </c>
      <c r="AY498" s="18" t="s">
        <v>136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81</v>
      </c>
      <c r="BK498" s="231">
        <f>ROUND(I498*H498,2)</f>
        <v>0</v>
      </c>
      <c r="BL498" s="18" t="s">
        <v>252</v>
      </c>
      <c r="BM498" s="230" t="s">
        <v>724</v>
      </c>
    </row>
    <row r="499" s="2" customFormat="1">
      <c r="A499" s="39"/>
      <c r="B499" s="40"/>
      <c r="C499" s="41"/>
      <c r="D499" s="232" t="s">
        <v>145</v>
      </c>
      <c r="E499" s="41"/>
      <c r="F499" s="233" t="s">
        <v>725</v>
      </c>
      <c r="G499" s="41"/>
      <c r="H499" s="41"/>
      <c r="I499" s="234"/>
      <c r="J499" s="41"/>
      <c r="K499" s="41"/>
      <c r="L499" s="45"/>
      <c r="M499" s="235"/>
      <c r="N499" s="236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145</v>
      </c>
      <c r="AU499" s="18" t="s">
        <v>83</v>
      </c>
    </row>
    <row r="500" s="13" customFormat="1">
      <c r="A500" s="13"/>
      <c r="B500" s="237"/>
      <c r="C500" s="238"/>
      <c r="D500" s="232" t="s">
        <v>147</v>
      </c>
      <c r="E500" s="239" t="s">
        <v>1</v>
      </c>
      <c r="F500" s="240" t="s">
        <v>726</v>
      </c>
      <c r="G500" s="238"/>
      <c r="H500" s="241">
        <v>342.30000000000001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7" t="s">
        <v>147</v>
      </c>
      <c r="AU500" s="247" t="s">
        <v>83</v>
      </c>
      <c r="AV500" s="13" t="s">
        <v>83</v>
      </c>
      <c r="AW500" s="13" t="s">
        <v>30</v>
      </c>
      <c r="AX500" s="13" t="s">
        <v>73</v>
      </c>
      <c r="AY500" s="247" t="s">
        <v>136</v>
      </c>
    </row>
    <row r="501" s="13" customFormat="1">
      <c r="A501" s="13"/>
      <c r="B501" s="237"/>
      <c r="C501" s="238"/>
      <c r="D501" s="232" t="s">
        <v>147</v>
      </c>
      <c r="E501" s="239" t="s">
        <v>1</v>
      </c>
      <c r="F501" s="240" t="s">
        <v>727</v>
      </c>
      <c r="G501" s="238"/>
      <c r="H501" s="241">
        <v>127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7" t="s">
        <v>147</v>
      </c>
      <c r="AU501" s="247" t="s">
        <v>83</v>
      </c>
      <c r="AV501" s="13" t="s">
        <v>83</v>
      </c>
      <c r="AW501" s="13" t="s">
        <v>30</v>
      </c>
      <c r="AX501" s="13" t="s">
        <v>73</v>
      </c>
      <c r="AY501" s="247" t="s">
        <v>136</v>
      </c>
    </row>
    <row r="502" s="14" customFormat="1">
      <c r="A502" s="14"/>
      <c r="B502" s="248"/>
      <c r="C502" s="249"/>
      <c r="D502" s="232" t="s">
        <v>147</v>
      </c>
      <c r="E502" s="250" t="s">
        <v>1</v>
      </c>
      <c r="F502" s="251" t="s">
        <v>150</v>
      </c>
      <c r="G502" s="249"/>
      <c r="H502" s="252">
        <v>469.30000000000001</v>
      </c>
      <c r="I502" s="253"/>
      <c r="J502" s="249"/>
      <c r="K502" s="249"/>
      <c r="L502" s="254"/>
      <c r="M502" s="255"/>
      <c r="N502" s="256"/>
      <c r="O502" s="256"/>
      <c r="P502" s="256"/>
      <c r="Q502" s="256"/>
      <c r="R502" s="256"/>
      <c r="S502" s="256"/>
      <c r="T502" s="25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8" t="s">
        <v>147</v>
      </c>
      <c r="AU502" s="258" t="s">
        <v>83</v>
      </c>
      <c r="AV502" s="14" t="s">
        <v>143</v>
      </c>
      <c r="AW502" s="14" t="s">
        <v>30</v>
      </c>
      <c r="AX502" s="14" t="s">
        <v>81</v>
      </c>
      <c r="AY502" s="258" t="s">
        <v>136</v>
      </c>
    </row>
    <row r="503" s="2" customFormat="1" ht="24.15" customHeight="1">
      <c r="A503" s="39"/>
      <c r="B503" s="40"/>
      <c r="C503" s="219" t="s">
        <v>728</v>
      </c>
      <c r="D503" s="219" t="s">
        <v>138</v>
      </c>
      <c r="E503" s="220" t="s">
        <v>729</v>
      </c>
      <c r="F503" s="221" t="s">
        <v>730</v>
      </c>
      <c r="G503" s="222" t="s">
        <v>153</v>
      </c>
      <c r="H503" s="223">
        <v>469.30000000000001</v>
      </c>
      <c r="I503" s="224"/>
      <c r="J503" s="225">
        <f>ROUND(I503*H503,2)</f>
        <v>0</v>
      </c>
      <c r="K503" s="221" t="s">
        <v>142</v>
      </c>
      <c r="L503" s="45"/>
      <c r="M503" s="226" t="s">
        <v>1</v>
      </c>
      <c r="N503" s="227" t="s">
        <v>38</v>
      </c>
      <c r="O503" s="92"/>
      <c r="P503" s="228">
        <f>O503*H503</f>
        <v>0</v>
      </c>
      <c r="Q503" s="228">
        <v>0.00033</v>
      </c>
      <c r="R503" s="228">
        <f>Q503*H503</f>
        <v>0.15486900000000001</v>
      </c>
      <c r="S503" s="228">
        <v>0</v>
      </c>
      <c r="T503" s="22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252</v>
      </c>
      <c r="AT503" s="230" t="s">
        <v>138</v>
      </c>
      <c r="AU503" s="230" t="s">
        <v>83</v>
      </c>
      <c r="AY503" s="18" t="s">
        <v>136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81</v>
      </c>
      <c r="BK503" s="231">
        <f>ROUND(I503*H503,2)</f>
        <v>0</v>
      </c>
      <c r="BL503" s="18" t="s">
        <v>252</v>
      </c>
      <c r="BM503" s="230" t="s">
        <v>731</v>
      </c>
    </row>
    <row r="504" s="2" customFormat="1">
      <c r="A504" s="39"/>
      <c r="B504" s="40"/>
      <c r="C504" s="41"/>
      <c r="D504" s="232" t="s">
        <v>145</v>
      </c>
      <c r="E504" s="41"/>
      <c r="F504" s="233" t="s">
        <v>732</v>
      </c>
      <c r="G504" s="41"/>
      <c r="H504" s="41"/>
      <c r="I504" s="234"/>
      <c r="J504" s="41"/>
      <c r="K504" s="41"/>
      <c r="L504" s="45"/>
      <c r="M504" s="235"/>
      <c r="N504" s="236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145</v>
      </c>
      <c r="AU504" s="18" t="s">
        <v>83</v>
      </c>
    </row>
    <row r="505" s="13" customFormat="1">
      <c r="A505" s="13"/>
      <c r="B505" s="237"/>
      <c r="C505" s="238"/>
      <c r="D505" s="232" t="s">
        <v>147</v>
      </c>
      <c r="E505" s="239" t="s">
        <v>1</v>
      </c>
      <c r="F505" s="240" t="s">
        <v>733</v>
      </c>
      <c r="G505" s="238"/>
      <c r="H505" s="241">
        <v>469.30000000000001</v>
      </c>
      <c r="I505" s="242"/>
      <c r="J505" s="238"/>
      <c r="K505" s="238"/>
      <c r="L505" s="243"/>
      <c r="M505" s="291"/>
      <c r="N505" s="292"/>
      <c r="O505" s="292"/>
      <c r="P505" s="292"/>
      <c r="Q505" s="292"/>
      <c r="R505" s="292"/>
      <c r="S505" s="292"/>
      <c r="T505" s="29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7" t="s">
        <v>147</v>
      </c>
      <c r="AU505" s="247" t="s">
        <v>83</v>
      </c>
      <c r="AV505" s="13" t="s">
        <v>83</v>
      </c>
      <c r="AW505" s="13" t="s">
        <v>30</v>
      </c>
      <c r="AX505" s="13" t="s">
        <v>73</v>
      </c>
      <c r="AY505" s="247" t="s">
        <v>136</v>
      </c>
    </row>
    <row r="506" s="2" customFormat="1" ht="6.96" customHeight="1">
      <c r="A506" s="39"/>
      <c r="B506" s="67"/>
      <c r="C506" s="68"/>
      <c r="D506" s="68"/>
      <c r="E506" s="68"/>
      <c r="F506" s="68"/>
      <c r="G506" s="68"/>
      <c r="H506" s="68"/>
      <c r="I506" s="68"/>
      <c r="J506" s="68"/>
      <c r="K506" s="68"/>
      <c r="L506" s="45"/>
      <c r="M506" s="39"/>
      <c r="O506" s="39"/>
      <c r="P506" s="39"/>
      <c r="Q506" s="39"/>
      <c r="R506" s="39"/>
      <c r="S506" s="39"/>
      <c r="T506" s="39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</row>
  </sheetData>
  <sheetProtection sheet="1" autoFilter="0" formatColumns="0" formatRows="0" objects="1" scenarios="1" spinCount="100000" saltValue="+RDcfjwlYs66EvzE40jsypYzmr3ZP5WTCBzT1tWxYtc5HAmGsImVJE+GWc7atkXMx2jBTbNn7gQw8yvQiLh7Pg==" hashValue="UN5WlV7bAha2KkUetmsYCq3Y2ZQp61zGeOqfB2ChoaCkyMUevJlXkrKx4nhfyNp+X7C8aYai7lsABJYMG1LxFg==" algorithmName="SHA-512" password="CC35"/>
  <autoFilter ref="C136:K505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 xml:space="preserve">Oprava  střechy  - VB Vladislav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734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ROUND((SUM(BE120:BE247)),  2)</f>
        <v>0</v>
      </c>
      <c r="G33" s="39"/>
      <c r="H33" s="39"/>
      <c r="I33" s="156">
        <v>0.20999999999999999</v>
      </c>
      <c r="J33" s="155">
        <f>ROUND(((SUM(BE120:BE247))*I33),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ROUND((SUM(BF120:BF247)),  2)</f>
        <v>0</v>
      </c>
      <c r="G34" s="39"/>
      <c r="H34" s="39"/>
      <c r="I34" s="156">
        <v>0.14999999999999999</v>
      </c>
      <c r="J34" s="155">
        <f>ROUND(((SUM(BF120:BF247))*I34),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ROUND((SUM(BG120:BG247)),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ROUND((SUM(BH120:BH247)),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ROUND((SUM(BI120:BI247)),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Oprava  střechy  - VB Vladislav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Bourací 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735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736</v>
      </c>
      <c r="E99" s="189"/>
      <c r="F99" s="189"/>
      <c r="G99" s="189"/>
      <c r="H99" s="189"/>
      <c r="I99" s="189"/>
      <c r="J99" s="190">
        <f>J230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737</v>
      </c>
      <c r="E100" s="189"/>
      <c r="F100" s="189"/>
      <c r="G100" s="189"/>
      <c r="H100" s="189"/>
      <c r="I100" s="189"/>
      <c r="J100" s="190">
        <f>J234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122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 xml:space="preserve">Oprava  střechy  - VB Vladislav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02 - Bourací práce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29. 10. 2020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123</v>
      </c>
      <c r="D119" s="195" t="s">
        <v>58</v>
      </c>
      <c r="E119" s="195" t="s">
        <v>54</v>
      </c>
      <c r="F119" s="195" t="s">
        <v>55</v>
      </c>
      <c r="G119" s="195" t="s">
        <v>124</v>
      </c>
      <c r="H119" s="195" t="s">
        <v>125</v>
      </c>
      <c r="I119" s="195" t="s">
        <v>126</v>
      </c>
      <c r="J119" s="195" t="s">
        <v>98</v>
      </c>
      <c r="K119" s="196" t="s">
        <v>127</v>
      </c>
      <c r="L119" s="197"/>
      <c r="M119" s="101" t="s">
        <v>1</v>
      </c>
      <c r="N119" s="102" t="s">
        <v>37</v>
      </c>
      <c r="O119" s="102" t="s">
        <v>128</v>
      </c>
      <c r="P119" s="102" t="s">
        <v>129</v>
      </c>
      <c r="Q119" s="102" t="s">
        <v>130</v>
      </c>
      <c r="R119" s="102" t="s">
        <v>131</v>
      </c>
      <c r="S119" s="102" t="s">
        <v>132</v>
      </c>
      <c r="T119" s="103" t="s">
        <v>133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134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0.43341800000000003</v>
      </c>
      <c r="S120" s="105"/>
      <c r="T120" s="201">
        <f>T121</f>
        <v>37.8953633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72</v>
      </c>
      <c r="AU120" s="18" t="s">
        <v>100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135</v>
      </c>
      <c r="F121" s="206" t="s">
        <v>738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P122+P230+P234</f>
        <v>0</v>
      </c>
      <c r="Q121" s="211"/>
      <c r="R121" s="212">
        <f>R122+R230+R234</f>
        <v>0.43341800000000003</v>
      </c>
      <c r="S121" s="211"/>
      <c r="T121" s="213">
        <f>T122+T230+T234</f>
        <v>37.8953633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73</v>
      </c>
      <c r="AY121" s="214" t="s">
        <v>136</v>
      </c>
      <c r="BK121" s="216">
        <f>BK122+BK230+BK234</f>
        <v>0</v>
      </c>
    </row>
    <row r="122" s="12" customFormat="1" ht="22.8" customHeight="1">
      <c r="A122" s="12"/>
      <c r="B122" s="203"/>
      <c r="C122" s="204"/>
      <c r="D122" s="205" t="s">
        <v>72</v>
      </c>
      <c r="E122" s="217" t="s">
        <v>201</v>
      </c>
      <c r="F122" s="217" t="s">
        <v>251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SUM(P123:P229)</f>
        <v>0</v>
      </c>
      <c r="Q122" s="211"/>
      <c r="R122" s="212">
        <f>SUM(R123:R229)</f>
        <v>0.18341800000000003</v>
      </c>
      <c r="S122" s="211"/>
      <c r="T122" s="213">
        <f>SUM(T123:T229)</f>
        <v>37.8953633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81</v>
      </c>
      <c r="AT122" s="215" t="s">
        <v>72</v>
      </c>
      <c r="AU122" s="215" t="s">
        <v>81</v>
      </c>
      <c r="AY122" s="214" t="s">
        <v>136</v>
      </c>
      <c r="BK122" s="216">
        <f>SUM(BK123:BK229)</f>
        <v>0</v>
      </c>
    </row>
    <row r="123" s="2" customFormat="1" ht="24.15" customHeight="1">
      <c r="A123" s="39"/>
      <c r="B123" s="40"/>
      <c r="C123" s="219" t="s">
        <v>81</v>
      </c>
      <c r="D123" s="219" t="s">
        <v>138</v>
      </c>
      <c r="E123" s="220" t="s">
        <v>739</v>
      </c>
      <c r="F123" s="221" t="s">
        <v>740</v>
      </c>
      <c r="G123" s="222" t="s">
        <v>204</v>
      </c>
      <c r="H123" s="223">
        <v>198.80000000000001</v>
      </c>
      <c r="I123" s="224"/>
      <c r="J123" s="225">
        <f>ROUND(I123*H123,2)</f>
        <v>0</v>
      </c>
      <c r="K123" s="221" t="s">
        <v>142</v>
      </c>
      <c r="L123" s="45"/>
      <c r="M123" s="226" t="s">
        <v>1</v>
      </c>
      <c r="N123" s="227" t="s">
        <v>38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0.014</v>
      </c>
      <c r="T123" s="229">
        <f>S123*H123</f>
        <v>2.7832000000000003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252</v>
      </c>
      <c r="AT123" s="230" t="s">
        <v>138</v>
      </c>
      <c r="AU123" s="230" t="s">
        <v>83</v>
      </c>
      <c r="AY123" s="18" t="s">
        <v>136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81</v>
      </c>
      <c r="BK123" s="231">
        <f>ROUND(I123*H123,2)</f>
        <v>0</v>
      </c>
      <c r="BL123" s="18" t="s">
        <v>252</v>
      </c>
      <c r="BM123" s="230" t="s">
        <v>741</v>
      </c>
    </row>
    <row r="124" s="2" customFormat="1">
      <c r="A124" s="39"/>
      <c r="B124" s="40"/>
      <c r="C124" s="41"/>
      <c r="D124" s="232" t="s">
        <v>145</v>
      </c>
      <c r="E124" s="41"/>
      <c r="F124" s="233" t="s">
        <v>742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145</v>
      </c>
      <c r="AU124" s="18" t="s">
        <v>83</v>
      </c>
    </row>
    <row r="125" s="13" customFormat="1">
      <c r="A125" s="13"/>
      <c r="B125" s="237"/>
      <c r="C125" s="238"/>
      <c r="D125" s="232" t="s">
        <v>147</v>
      </c>
      <c r="E125" s="239" t="s">
        <v>1</v>
      </c>
      <c r="F125" s="240" t="s">
        <v>349</v>
      </c>
      <c r="G125" s="238"/>
      <c r="H125" s="241">
        <v>65.280000000000001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147</v>
      </c>
      <c r="AU125" s="247" t="s">
        <v>83</v>
      </c>
      <c r="AV125" s="13" t="s">
        <v>83</v>
      </c>
      <c r="AW125" s="13" t="s">
        <v>30</v>
      </c>
      <c r="AX125" s="13" t="s">
        <v>73</v>
      </c>
      <c r="AY125" s="247" t="s">
        <v>136</v>
      </c>
    </row>
    <row r="126" s="13" customFormat="1">
      <c r="A126" s="13"/>
      <c r="B126" s="237"/>
      <c r="C126" s="238"/>
      <c r="D126" s="232" t="s">
        <v>147</v>
      </c>
      <c r="E126" s="239" t="s">
        <v>1</v>
      </c>
      <c r="F126" s="240" t="s">
        <v>350</v>
      </c>
      <c r="G126" s="238"/>
      <c r="H126" s="241">
        <v>22.32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147</v>
      </c>
      <c r="AU126" s="247" t="s">
        <v>83</v>
      </c>
      <c r="AV126" s="13" t="s">
        <v>83</v>
      </c>
      <c r="AW126" s="13" t="s">
        <v>30</v>
      </c>
      <c r="AX126" s="13" t="s">
        <v>73</v>
      </c>
      <c r="AY126" s="247" t="s">
        <v>136</v>
      </c>
    </row>
    <row r="127" s="13" customFormat="1">
      <c r="A127" s="13"/>
      <c r="B127" s="237"/>
      <c r="C127" s="238"/>
      <c r="D127" s="232" t="s">
        <v>147</v>
      </c>
      <c r="E127" s="239" t="s">
        <v>1</v>
      </c>
      <c r="F127" s="240" t="s">
        <v>351</v>
      </c>
      <c r="G127" s="238"/>
      <c r="H127" s="241">
        <v>80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147</v>
      </c>
      <c r="AU127" s="247" t="s">
        <v>83</v>
      </c>
      <c r="AV127" s="13" t="s">
        <v>83</v>
      </c>
      <c r="AW127" s="13" t="s">
        <v>30</v>
      </c>
      <c r="AX127" s="13" t="s">
        <v>73</v>
      </c>
      <c r="AY127" s="247" t="s">
        <v>136</v>
      </c>
    </row>
    <row r="128" s="13" customFormat="1">
      <c r="A128" s="13"/>
      <c r="B128" s="237"/>
      <c r="C128" s="238"/>
      <c r="D128" s="232" t="s">
        <v>147</v>
      </c>
      <c r="E128" s="239" t="s">
        <v>1</v>
      </c>
      <c r="F128" s="240" t="s">
        <v>352</v>
      </c>
      <c r="G128" s="238"/>
      <c r="H128" s="241">
        <v>31.199999999999999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147</v>
      </c>
      <c r="AU128" s="247" t="s">
        <v>83</v>
      </c>
      <c r="AV128" s="13" t="s">
        <v>83</v>
      </c>
      <c r="AW128" s="13" t="s">
        <v>30</v>
      </c>
      <c r="AX128" s="13" t="s">
        <v>73</v>
      </c>
      <c r="AY128" s="247" t="s">
        <v>136</v>
      </c>
    </row>
    <row r="129" s="2" customFormat="1" ht="14.4" customHeight="1">
      <c r="A129" s="39"/>
      <c r="B129" s="40"/>
      <c r="C129" s="219" t="s">
        <v>83</v>
      </c>
      <c r="D129" s="219" t="s">
        <v>138</v>
      </c>
      <c r="E129" s="220" t="s">
        <v>743</v>
      </c>
      <c r="F129" s="221" t="s">
        <v>744</v>
      </c>
      <c r="G129" s="222" t="s">
        <v>153</v>
      </c>
      <c r="H129" s="223">
        <v>507.67000000000002</v>
      </c>
      <c r="I129" s="224"/>
      <c r="J129" s="225">
        <f>ROUND(I129*H129,2)</f>
        <v>0</v>
      </c>
      <c r="K129" s="221" t="s">
        <v>142</v>
      </c>
      <c r="L129" s="45"/>
      <c r="M129" s="226" t="s">
        <v>1</v>
      </c>
      <c r="N129" s="227" t="s">
        <v>38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0.014999999999999999</v>
      </c>
      <c r="T129" s="229">
        <f>S129*H129</f>
        <v>7.6150500000000001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252</v>
      </c>
      <c r="AT129" s="230" t="s">
        <v>138</v>
      </c>
      <c r="AU129" s="230" t="s">
        <v>83</v>
      </c>
      <c r="AY129" s="18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81</v>
      </c>
      <c r="BK129" s="231">
        <f>ROUND(I129*H129,2)</f>
        <v>0</v>
      </c>
      <c r="BL129" s="18" t="s">
        <v>252</v>
      </c>
      <c r="BM129" s="230" t="s">
        <v>745</v>
      </c>
    </row>
    <row r="130" s="2" customFormat="1">
      <c r="A130" s="39"/>
      <c r="B130" s="40"/>
      <c r="C130" s="41"/>
      <c r="D130" s="232" t="s">
        <v>145</v>
      </c>
      <c r="E130" s="41"/>
      <c r="F130" s="233" t="s">
        <v>746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145</v>
      </c>
      <c r="AU130" s="18" t="s">
        <v>83</v>
      </c>
    </row>
    <row r="131" s="16" customFormat="1">
      <c r="A131" s="16"/>
      <c r="B131" s="279"/>
      <c r="C131" s="280"/>
      <c r="D131" s="232" t="s">
        <v>147</v>
      </c>
      <c r="E131" s="281" t="s">
        <v>1</v>
      </c>
      <c r="F131" s="282" t="s">
        <v>246</v>
      </c>
      <c r="G131" s="280"/>
      <c r="H131" s="283">
        <v>237.33500000000001</v>
      </c>
      <c r="I131" s="284"/>
      <c r="J131" s="280"/>
      <c r="K131" s="280"/>
      <c r="L131" s="285"/>
      <c r="M131" s="286"/>
      <c r="N131" s="287"/>
      <c r="O131" s="287"/>
      <c r="P131" s="287"/>
      <c r="Q131" s="287"/>
      <c r="R131" s="287"/>
      <c r="S131" s="287"/>
      <c r="T131" s="288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89" t="s">
        <v>147</v>
      </c>
      <c r="AU131" s="289" t="s">
        <v>83</v>
      </c>
      <c r="AV131" s="16" t="s">
        <v>158</v>
      </c>
      <c r="AW131" s="16" t="s">
        <v>30</v>
      </c>
      <c r="AX131" s="16" t="s">
        <v>73</v>
      </c>
      <c r="AY131" s="289" t="s">
        <v>136</v>
      </c>
    </row>
    <row r="132" s="16" customFormat="1">
      <c r="A132" s="16"/>
      <c r="B132" s="279"/>
      <c r="C132" s="280"/>
      <c r="D132" s="232" t="s">
        <v>147</v>
      </c>
      <c r="E132" s="281" t="s">
        <v>1</v>
      </c>
      <c r="F132" s="282" t="s">
        <v>246</v>
      </c>
      <c r="G132" s="280"/>
      <c r="H132" s="283">
        <v>16.5</v>
      </c>
      <c r="I132" s="284"/>
      <c r="J132" s="280"/>
      <c r="K132" s="280"/>
      <c r="L132" s="285"/>
      <c r="M132" s="286"/>
      <c r="N132" s="287"/>
      <c r="O132" s="287"/>
      <c r="P132" s="287"/>
      <c r="Q132" s="287"/>
      <c r="R132" s="287"/>
      <c r="S132" s="287"/>
      <c r="T132" s="288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89" t="s">
        <v>147</v>
      </c>
      <c r="AU132" s="289" t="s">
        <v>83</v>
      </c>
      <c r="AV132" s="16" t="s">
        <v>158</v>
      </c>
      <c r="AW132" s="16" t="s">
        <v>30</v>
      </c>
      <c r="AX132" s="16" t="s">
        <v>73</v>
      </c>
      <c r="AY132" s="289" t="s">
        <v>136</v>
      </c>
    </row>
    <row r="133" s="14" customFormat="1">
      <c r="A133" s="14"/>
      <c r="B133" s="248"/>
      <c r="C133" s="249"/>
      <c r="D133" s="232" t="s">
        <v>147</v>
      </c>
      <c r="E133" s="250" t="s">
        <v>1</v>
      </c>
      <c r="F133" s="251" t="s">
        <v>150</v>
      </c>
      <c r="G133" s="249"/>
      <c r="H133" s="252">
        <v>253.83500000000001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147</v>
      </c>
      <c r="AU133" s="258" t="s">
        <v>83</v>
      </c>
      <c r="AV133" s="14" t="s">
        <v>143</v>
      </c>
      <c r="AW133" s="14" t="s">
        <v>30</v>
      </c>
      <c r="AX133" s="14" t="s">
        <v>73</v>
      </c>
      <c r="AY133" s="258" t="s">
        <v>136</v>
      </c>
    </row>
    <row r="134" s="2" customFormat="1" ht="24.15" customHeight="1">
      <c r="A134" s="39"/>
      <c r="B134" s="40"/>
      <c r="C134" s="219" t="s">
        <v>158</v>
      </c>
      <c r="D134" s="219" t="s">
        <v>138</v>
      </c>
      <c r="E134" s="220" t="s">
        <v>747</v>
      </c>
      <c r="F134" s="221" t="s">
        <v>748</v>
      </c>
      <c r="G134" s="222" t="s">
        <v>153</v>
      </c>
      <c r="H134" s="223">
        <v>128.96000000000001</v>
      </c>
      <c r="I134" s="224"/>
      <c r="J134" s="225">
        <f>ROUND(I134*H134,2)</f>
        <v>0</v>
      </c>
      <c r="K134" s="221" t="s">
        <v>142</v>
      </c>
      <c r="L134" s="45"/>
      <c r="M134" s="226" t="s">
        <v>1</v>
      </c>
      <c r="N134" s="227" t="s">
        <v>38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0.0050000000000000001</v>
      </c>
      <c r="T134" s="229">
        <f>S134*H134</f>
        <v>0.64480000000000004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252</v>
      </c>
      <c r="AT134" s="230" t="s">
        <v>138</v>
      </c>
      <c r="AU134" s="230" t="s">
        <v>83</v>
      </c>
      <c r="AY134" s="18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81</v>
      </c>
      <c r="BK134" s="231">
        <f>ROUND(I134*H134,2)</f>
        <v>0</v>
      </c>
      <c r="BL134" s="18" t="s">
        <v>252</v>
      </c>
      <c r="BM134" s="230" t="s">
        <v>749</v>
      </c>
    </row>
    <row r="135" s="2" customFormat="1">
      <c r="A135" s="39"/>
      <c r="B135" s="40"/>
      <c r="C135" s="41"/>
      <c r="D135" s="232" t="s">
        <v>145</v>
      </c>
      <c r="E135" s="41"/>
      <c r="F135" s="233" t="s">
        <v>750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145</v>
      </c>
      <c r="AU135" s="18" t="s">
        <v>83</v>
      </c>
    </row>
    <row r="136" s="13" customFormat="1">
      <c r="A136" s="13"/>
      <c r="B136" s="237"/>
      <c r="C136" s="238"/>
      <c r="D136" s="232" t="s">
        <v>147</v>
      </c>
      <c r="E136" s="239" t="s">
        <v>1</v>
      </c>
      <c r="F136" s="240" t="s">
        <v>751</v>
      </c>
      <c r="G136" s="238"/>
      <c r="H136" s="241">
        <v>128.96000000000001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147</v>
      </c>
      <c r="AU136" s="247" t="s">
        <v>83</v>
      </c>
      <c r="AV136" s="13" t="s">
        <v>83</v>
      </c>
      <c r="AW136" s="13" t="s">
        <v>30</v>
      </c>
      <c r="AX136" s="13" t="s">
        <v>73</v>
      </c>
      <c r="AY136" s="247" t="s">
        <v>136</v>
      </c>
    </row>
    <row r="137" s="14" customFormat="1">
      <c r="A137" s="14"/>
      <c r="B137" s="248"/>
      <c r="C137" s="249"/>
      <c r="D137" s="232" t="s">
        <v>147</v>
      </c>
      <c r="E137" s="250" t="s">
        <v>1</v>
      </c>
      <c r="F137" s="251" t="s">
        <v>150</v>
      </c>
      <c r="G137" s="249"/>
      <c r="H137" s="252">
        <v>128.96000000000001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8" t="s">
        <v>147</v>
      </c>
      <c r="AU137" s="258" t="s">
        <v>83</v>
      </c>
      <c r="AV137" s="14" t="s">
        <v>143</v>
      </c>
      <c r="AW137" s="14" t="s">
        <v>30</v>
      </c>
      <c r="AX137" s="14" t="s">
        <v>81</v>
      </c>
      <c r="AY137" s="258" t="s">
        <v>136</v>
      </c>
    </row>
    <row r="138" s="2" customFormat="1" ht="24.15" customHeight="1">
      <c r="A138" s="39"/>
      <c r="B138" s="40"/>
      <c r="C138" s="219" t="s">
        <v>143</v>
      </c>
      <c r="D138" s="219" t="s">
        <v>138</v>
      </c>
      <c r="E138" s="220" t="s">
        <v>752</v>
      </c>
      <c r="F138" s="221" t="s">
        <v>753</v>
      </c>
      <c r="G138" s="222" t="s">
        <v>153</v>
      </c>
      <c r="H138" s="223">
        <v>127.55</v>
      </c>
      <c r="I138" s="224"/>
      <c r="J138" s="225">
        <f>ROUND(I138*H138,2)</f>
        <v>0</v>
      </c>
      <c r="K138" s="221" t="s">
        <v>142</v>
      </c>
      <c r="L138" s="45"/>
      <c r="M138" s="226" t="s">
        <v>1</v>
      </c>
      <c r="N138" s="227" t="s">
        <v>38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0.040000000000000001</v>
      </c>
      <c r="T138" s="229">
        <f>S138*H138</f>
        <v>5.1020000000000003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252</v>
      </c>
      <c r="AT138" s="230" t="s">
        <v>138</v>
      </c>
      <c r="AU138" s="230" t="s">
        <v>83</v>
      </c>
      <c r="AY138" s="18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81</v>
      </c>
      <c r="BK138" s="231">
        <f>ROUND(I138*H138,2)</f>
        <v>0</v>
      </c>
      <c r="BL138" s="18" t="s">
        <v>252</v>
      </c>
      <c r="BM138" s="230" t="s">
        <v>754</v>
      </c>
    </row>
    <row r="139" s="2" customFormat="1">
      <c r="A139" s="39"/>
      <c r="B139" s="40"/>
      <c r="C139" s="41"/>
      <c r="D139" s="232" t="s">
        <v>145</v>
      </c>
      <c r="E139" s="41"/>
      <c r="F139" s="233" t="s">
        <v>755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145</v>
      </c>
      <c r="AU139" s="18" t="s">
        <v>83</v>
      </c>
    </row>
    <row r="140" s="13" customFormat="1">
      <c r="A140" s="13"/>
      <c r="B140" s="237"/>
      <c r="C140" s="238"/>
      <c r="D140" s="232" t="s">
        <v>147</v>
      </c>
      <c r="E140" s="239" t="s">
        <v>1</v>
      </c>
      <c r="F140" s="240" t="s">
        <v>756</v>
      </c>
      <c r="G140" s="238"/>
      <c r="H140" s="241">
        <v>36.520000000000003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147</v>
      </c>
      <c r="AU140" s="247" t="s">
        <v>83</v>
      </c>
      <c r="AV140" s="13" t="s">
        <v>83</v>
      </c>
      <c r="AW140" s="13" t="s">
        <v>30</v>
      </c>
      <c r="AX140" s="13" t="s">
        <v>73</v>
      </c>
      <c r="AY140" s="247" t="s">
        <v>136</v>
      </c>
    </row>
    <row r="141" s="13" customFormat="1">
      <c r="A141" s="13"/>
      <c r="B141" s="237"/>
      <c r="C141" s="238"/>
      <c r="D141" s="232" t="s">
        <v>147</v>
      </c>
      <c r="E141" s="239" t="s">
        <v>1</v>
      </c>
      <c r="F141" s="240" t="s">
        <v>757</v>
      </c>
      <c r="G141" s="238"/>
      <c r="H141" s="241">
        <v>37.350000000000001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147</v>
      </c>
      <c r="AU141" s="247" t="s">
        <v>83</v>
      </c>
      <c r="AV141" s="13" t="s">
        <v>83</v>
      </c>
      <c r="AW141" s="13" t="s">
        <v>30</v>
      </c>
      <c r="AX141" s="13" t="s">
        <v>73</v>
      </c>
      <c r="AY141" s="247" t="s">
        <v>136</v>
      </c>
    </row>
    <row r="142" s="13" customFormat="1">
      <c r="A142" s="13"/>
      <c r="B142" s="237"/>
      <c r="C142" s="238"/>
      <c r="D142" s="232" t="s">
        <v>147</v>
      </c>
      <c r="E142" s="239" t="s">
        <v>1</v>
      </c>
      <c r="F142" s="240" t="s">
        <v>758</v>
      </c>
      <c r="G142" s="238"/>
      <c r="H142" s="241">
        <v>24.524999999999999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147</v>
      </c>
      <c r="AU142" s="247" t="s">
        <v>83</v>
      </c>
      <c r="AV142" s="13" t="s">
        <v>83</v>
      </c>
      <c r="AW142" s="13" t="s">
        <v>30</v>
      </c>
      <c r="AX142" s="13" t="s">
        <v>73</v>
      </c>
      <c r="AY142" s="247" t="s">
        <v>136</v>
      </c>
    </row>
    <row r="143" s="13" customFormat="1">
      <c r="A143" s="13"/>
      <c r="B143" s="237"/>
      <c r="C143" s="238"/>
      <c r="D143" s="232" t="s">
        <v>147</v>
      </c>
      <c r="E143" s="239" t="s">
        <v>1</v>
      </c>
      <c r="F143" s="240" t="s">
        <v>759</v>
      </c>
      <c r="G143" s="238"/>
      <c r="H143" s="241">
        <v>29.155000000000001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147</v>
      </c>
      <c r="AU143" s="247" t="s">
        <v>83</v>
      </c>
      <c r="AV143" s="13" t="s">
        <v>83</v>
      </c>
      <c r="AW143" s="13" t="s">
        <v>30</v>
      </c>
      <c r="AX143" s="13" t="s">
        <v>73</v>
      </c>
      <c r="AY143" s="247" t="s">
        <v>136</v>
      </c>
    </row>
    <row r="144" s="2" customFormat="1" ht="14.4" customHeight="1">
      <c r="A144" s="39"/>
      <c r="B144" s="40"/>
      <c r="C144" s="219" t="s">
        <v>170</v>
      </c>
      <c r="D144" s="219" t="s">
        <v>138</v>
      </c>
      <c r="E144" s="220" t="s">
        <v>760</v>
      </c>
      <c r="F144" s="221" t="s">
        <v>761</v>
      </c>
      <c r="G144" s="222" t="s">
        <v>153</v>
      </c>
      <c r="H144" s="223">
        <v>16.045000000000002</v>
      </c>
      <c r="I144" s="224"/>
      <c r="J144" s="225">
        <f>ROUND(I144*H144,2)</f>
        <v>0</v>
      </c>
      <c r="K144" s="221" t="s">
        <v>142</v>
      </c>
      <c r="L144" s="45"/>
      <c r="M144" s="226" t="s">
        <v>1</v>
      </c>
      <c r="N144" s="227" t="s">
        <v>38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0.00594</v>
      </c>
      <c r="T144" s="229">
        <f>S144*H144</f>
        <v>0.095307300000000011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252</v>
      </c>
      <c r="AT144" s="230" t="s">
        <v>138</v>
      </c>
      <c r="AU144" s="230" t="s">
        <v>83</v>
      </c>
      <c r="AY144" s="18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81</v>
      </c>
      <c r="BK144" s="231">
        <f>ROUND(I144*H144,2)</f>
        <v>0</v>
      </c>
      <c r="BL144" s="18" t="s">
        <v>252</v>
      </c>
      <c r="BM144" s="230" t="s">
        <v>762</v>
      </c>
    </row>
    <row r="145" s="2" customFormat="1">
      <c r="A145" s="39"/>
      <c r="B145" s="40"/>
      <c r="C145" s="41"/>
      <c r="D145" s="232" t="s">
        <v>145</v>
      </c>
      <c r="E145" s="41"/>
      <c r="F145" s="233" t="s">
        <v>763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145</v>
      </c>
      <c r="AU145" s="18" t="s">
        <v>83</v>
      </c>
    </row>
    <row r="146" s="13" customFormat="1">
      <c r="A146" s="13"/>
      <c r="B146" s="237"/>
      <c r="C146" s="238"/>
      <c r="D146" s="232" t="s">
        <v>147</v>
      </c>
      <c r="E146" s="239" t="s">
        <v>1</v>
      </c>
      <c r="F146" s="240" t="s">
        <v>764</v>
      </c>
      <c r="G146" s="238"/>
      <c r="H146" s="241">
        <v>15.045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147</v>
      </c>
      <c r="AU146" s="247" t="s">
        <v>83</v>
      </c>
      <c r="AV146" s="13" t="s">
        <v>83</v>
      </c>
      <c r="AW146" s="13" t="s">
        <v>30</v>
      </c>
      <c r="AX146" s="13" t="s">
        <v>73</v>
      </c>
      <c r="AY146" s="247" t="s">
        <v>136</v>
      </c>
    </row>
    <row r="147" s="13" customFormat="1">
      <c r="A147" s="13"/>
      <c r="B147" s="237"/>
      <c r="C147" s="238"/>
      <c r="D147" s="232" t="s">
        <v>147</v>
      </c>
      <c r="E147" s="239" t="s">
        <v>1</v>
      </c>
      <c r="F147" s="240" t="s">
        <v>765</v>
      </c>
      <c r="G147" s="238"/>
      <c r="H147" s="241">
        <v>1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147</v>
      </c>
      <c r="AU147" s="247" t="s">
        <v>83</v>
      </c>
      <c r="AV147" s="13" t="s">
        <v>83</v>
      </c>
      <c r="AW147" s="13" t="s">
        <v>30</v>
      </c>
      <c r="AX147" s="13" t="s">
        <v>73</v>
      </c>
      <c r="AY147" s="247" t="s">
        <v>136</v>
      </c>
    </row>
    <row r="148" s="2" customFormat="1" ht="14.4" customHeight="1">
      <c r="A148" s="39"/>
      <c r="B148" s="40"/>
      <c r="C148" s="219" t="s">
        <v>176</v>
      </c>
      <c r="D148" s="219" t="s">
        <v>138</v>
      </c>
      <c r="E148" s="220" t="s">
        <v>766</v>
      </c>
      <c r="F148" s="221" t="s">
        <v>767</v>
      </c>
      <c r="G148" s="222" t="s">
        <v>204</v>
      </c>
      <c r="H148" s="223">
        <v>26</v>
      </c>
      <c r="I148" s="224"/>
      <c r="J148" s="225">
        <f>ROUND(I148*H148,2)</f>
        <v>0</v>
      </c>
      <c r="K148" s="221" t="s">
        <v>142</v>
      </c>
      <c r="L148" s="45"/>
      <c r="M148" s="226" t="s">
        <v>1</v>
      </c>
      <c r="N148" s="227" t="s">
        <v>38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0.00348</v>
      </c>
      <c r="T148" s="229">
        <f>S148*H148</f>
        <v>0.090480000000000005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252</v>
      </c>
      <c r="AT148" s="230" t="s">
        <v>138</v>
      </c>
      <c r="AU148" s="230" t="s">
        <v>83</v>
      </c>
      <c r="AY148" s="18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81</v>
      </c>
      <c r="BK148" s="231">
        <f>ROUND(I148*H148,2)</f>
        <v>0</v>
      </c>
      <c r="BL148" s="18" t="s">
        <v>252</v>
      </c>
      <c r="BM148" s="230" t="s">
        <v>768</v>
      </c>
    </row>
    <row r="149" s="2" customFormat="1">
      <c r="A149" s="39"/>
      <c r="B149" s="40"/>
      <c r="C149" s="41"/>
      <c r="D149" s="232" t="s">
        <v>145</v>
      </c>
      <c r="E149" s="41"/>
      <c r="F149" s="233" t="s">
        <v>769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145</v>
      </c>
      <c r="AU149" s="18" t="s">
        <v>83</v>
      </c>
    </row>
    <row r="150" s="13" customFormat="1">
      <c r="A150" s="13"/>
      <c r="B150" s="237"/>
      <c r="C150" s="238"/>
      <c r="D150" s="232" t="s">
        <v>147</v>
      </c>
      <c r="E150" s="239" t="s">
        <v>1</v>
      </c>
      <c r="F150" s="240" t="s">
        <v>770</v>
      </c>
      <c r="G150" s="238"/>
      <c r="H150" s="241">
        <v>26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147</v>
      </c>
      <c r="AU150" s="247" t="s">
        <v>83</v>
      </c>
      <c r="AV150" s="13" t="s">
        <v>83</v>
      </c>
      <c r="AW150" s="13" t="s">
        <v>30</v>
      </c>
      <c r="AX150" s="13" t="s">
        <v>73</v>
      </c>
      <c r="AY150" s="247" t="s">
        <v>136</v>
      </c>
    </row>
    <row r="151" s="2" customFormat="1" ht="14.4" customHeight="1">
      <c r="A151" s="39"/>
      <c r="B151" s="40"/>
      <c r="C151" s="219" t="s">
        <v>188</v>
      </c>
      <c r="D151" s="219" t="s">
        <v>138</v>
      </c>
      <c r="E151" s="220" t="s">
        <v>771</v>
      </c>
      <c r="F151" s="221" t="s">
        <v>772</v>
      </c>
      <c r="G151" s="222" t="s">
        <v>204</v>
      </c>
      <c r="H151" s="223">
        <v>54.600000000000001</v>
      </c>
      <c r="I151" s="224"/>
      <c r="J151" s="225">
        <f>ROUND(I151*H151,2)</f>
        <v>0</v>
      </c>
      <c r="K151" s="221" t="s">
        <v>142</v>
      </c>
      <c r="L151" s="45"/>
      <c r="M151" s="226" t="s">
        <v>1</v>
      </c>
      <c r="N151" s="227" t="s">
        <v>38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0.0016999999999999999</v>
      </c>
      <c r="T151" s="229">
        <f>S151*H151</f>
        <v>0.09282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252</v>
      </c>
      <c r="AT151" s="230" t="s">
        <v>138</v>
      </c>
      <c r="AU151" s="230" t="s">
        <v>83</v>
      </c>
      <c r="AY151" s="18" t="s">
        <v>136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81</v>
      </c>
      <c r="BK151" s="231">
        <f>ROUND(I151*H151,2)</f>
        <v>0</v>
      </c>
      <c r="BL151" s="18" t="s">
        <v>252</v>
      </c>
      <c r="BM151" s="230" t="s">
        <v>773</v>
      </c>
    </row>
    <row r="152" s="2" customFormat="1">
      <c r="A152" s="39"/>
      <c r="B152" s="40"/>
      <c r="C152" s="41"/>
      <c r="D152" s="232" t="s">
        <v>145</v>
      </c>
      <c r="E152" s="41"/>
      <c r="F152" s="233" t="s">
        <v>774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145</v>
      </c>
      <c r="AU152" s="18" t="s">
        <v>83</v>
      </c>
    </row>
    <row r="153" s="13" customFormat="1">
      <c r="A153" s="13"/>
      <c r="B153" s="237"/>
      <c r="C153" s="238"/>
      <c r="D153" s="232" t="s">
        <v>147</v>
      </c>
      <c r="E153" s="239" t="s">
        <v>1</v>
      </c>
      <c r="F153" s="240" t="s">
        <v>775</v>
      </c>
      <c r="G153" s="238"/>
      <c r="H153" s="241">
        <v>25.600000000000001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147</v>
      </c>
      <c r="AU153" s="247" t="s">
        <v>83</v>
      </c>
      <c r="AV153" s="13" t="s">
        <v>83</v>
      </c>
      <c r="AW153" s="13" t="s">
        <v>30</v>
      </c>
      <c r="AX153" s="13" t="s">
        <v>73</v>
      </c>
      <c r="AY153" s="247" t="s">
        <v>136</v>
      </c>
    </row>
    <row r="154" s="13" customFormat="1">
      <c r="A154" s="13"/>
      <c r="B154" s="237"/>
      <c r="C154" s="238"/>
      <c r="D154" s="232" t="s">
        <v>147</v>
      </c>
      <c r="E154" s="239" t="s">
        <v>1</v>
      </c>
      <c r="F154" s="240" t="s">
        <v>776</v>
      </c>
      <c r="G154" s="238"/>
      <c r="H154" s="241">
        <v>18.600000000000001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147</v>
      </c>
      <c r="AU154" s="247" t="s">
        <v>83</v>
      </c>
      <c r="AV154" s="13" t="s">
        <v>83</v>
      </c>
      <c r="AW154" s="13" t="s">
        <v>30</v>
      </c>
      <c r="AX154" s="13" t="s">
        <v>73</v>
      </c>
      <c r="AY154" s="247" t="s">
        <v>136</v>
      </c>
    </row>
    <row r="155" s="13" customFormat="1">
      <c r="A155" s="13"/>
      <c r="B155" s="237"/>
      <c r="C155" s="238"/>
      <c r="D155" s="232" t="s">
        <v>147</v>
      </c>
      <c r="E155" s="239" t="s">
        <v>1</v>
      </c>
      <c r="F155" s="240" t="s">
        <v>777</v>
      </c>
      <c r="G155" s="238"/>
      <c r="H155" s="241">
        <v>10.4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147</v>
      </c>
      <c r="AU155" s="247" t="s">
        <v>83</v>
      </c>
      <c r="AV155" s="13" t="s">
        <v>83</v>
      </c>
      <c r="AW155" s="13" t="s">
        <v>30</v>
      </c>
      <c r="AX155" s="13" t="s">
        <v>73</v>
      </c>
      <c r="AY155" s="247" t="s">
        <v>136</v>
      </c>
    </row>
    <row r="156" s="2" customFormat="1" ht="14.4" customHeight="1">
      <c r="A156" s="39"/>
      <c r="B156" s="40"/>
      <c r="C156" s="219" t="s">
        <v>195</v>
      </c>
      <c r="D156" s="219" t="s">
        <v>138</v>
      </c>
      <c r="E156" s="220" t="s">
        <v>778</v>
      </c>
      <c r="F156" s="221" t="s">
        <v>779</v>
      </c>
      <c r="G156" s="222" t="s">
        <v>204</v>
      </c>
      <c r="H156" s="223">
        <v>29</v>
      </c>
      <c r="I156" s="224"/>
      <c r="J156" s="225">
        <f>ROUND(I156*H156,2)</f>
        <v>0</v>
      </c>
      <c r="K156" s="221" t="s">
        <v>142</v>
      </c>
      <c r="L156" s="45"/>
      <c r="M156" s="226" t="s">
        <v>1</v>
      </c>
      <c r="N156" s="227" t="s">
        <v>38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0.0017700000000000001</v>
      </c>
      <c r="T156" s="229">
        <f>S156*H156</f>
        <v>0.051330000000000001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252</v>
      </c>
      <c r="AT156" s="230" t="s">
        <v>138</v>
      </c>
      <c r="AU156" s="230" t="s">
        <v>83</v>
      </c>
      <c r="AY156" s="18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81</v>
      </c>
      <c r="BK156" s="231">
        <f>ROUND(I156*H156,2)</f>
        <v>0</v>
      </c>
      <c r="BL156" s="18" t="s">
        <v>252</v>
      </c>
      <c r="BM156" s="230" t="s">
        <v>780</v>
      </c>
    </row>
    <row r="157" s="2" customFormat="1">
      <c r="A157" s="39"/>
      <c r="B157" s="40"/>
      <c r="C157" s="41"/>
      <c r="D157" s="232" t="s">
        <v>145</v>
      </c>
      <c r="E157" s="41"/>
      <c r="F157" s="233" t="s">
        <v>781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145</v>
      </c>
      <c r="AU157" s="18" t="s">
        <v>83</v>
      </c>
    </row>
    <row r="158" s="13" customFormat="1">
      <c r="A158" s="13"/>
      <c r="B158" s="237"/>
      <c r="C158" s="238"/>
      <c r="D158" s="232" t="s">
        <v>147</v>
      </c>
      <c r="E158" s="239" t="s">
        <v>1</v>
      </c>
      <c r="F158" s="240" t="s">
        <v>782</v>
      </c>
      <c r="G158" s="238"/>
      <c r="H158" s="241">
        <v>20.800000000000001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147</v>
      </c>
      <c r="AU158" s="247" t="s">
        <v>83</v>
      </c>
      <c r="AV158" s="13" t="s">
        <v>83</v>
      </c>
      <c r="AW158" s="13" t="s">
        <v>30</v>
      </c>
      <c r="AX158" s="13" t="s">
        <v>73</v>
      </c>
      <c r="AY158" s="247" t="s">
        <v>136</v>
      </c>
    </row>
    <row r="159" s="13" customFormat="1">
      <c r="A159" s="13"/>
      <c r="B159" s="237"/>
      <c r="C159" s="238"/>
      <c r="D159" s="232" t="s">
        <v>147</v>
      </c>
      <c r="E159" s="239" t="s">
        <v>1</v>
      </c>
      <c r="F159" s="240" t="s">
        <v>783</v>
      </c>
      <c r="G159" s="238"/>
      <c r="H159" s="241">
        <v>8.1999999999999993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147</v>
      </c>
      <c r="AU159" s="247" t="s">
        <v>83</v>
      </c>
      <c r="AV159" s="13" t="s">
        <v>83</v>
      </c>
      <c r="AW159" s="13" t="s">
        <v>30</v>
      </c>
      <c r="AX159" s="13" t="s">
        <v>73</v>
      </c>
      <c r="AY159" s="247" t="s">
        <v>136</v>
      </c>
    </row>
    <row r="160" s="2" customFormat="1" ht="14.4" customHeight="1">
      <c r="A160" s="39"/>
      <c r="B160" s="40"/>
      <c r="C160" s="219" t="s">
        <v>201</v>
      </c>
      <c r="D160" s="219" t="s">
        <v>138</v>
      </c>
      <c r="E160" s="220" t="s">
        <v>784</v>
      </c>
      <c r="F160" s="221" t="s">
        <v>785</v>
      </c>
      <c r="G160" s="222" t="s">
        <v>204</v>
      </c>
      <c r="H160" s="223">
        <v>28.699999999999999</v>
      </c>
      <c r="I160" s="224"/>
      <c r="J160" s="225">
        <f>ROUND(I160*H160,2)</f>
        <v>0</v>
      </c>
      <c r="K160" s="221" t="s">
        <v>142</v>
      </c>
      <c r="L160" s="45"/>
      <c r="M160" s="226" t="s">
        <v>1</v>
      </c>
      <c r="N160" s="227" t="s">
        <v>38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0.00175</v>
      </c>
      <c r="T160" s="229">
        <f>S160*H160</f>
        <v>0.050224999999999999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252</v>
      </c>
      <c r="AT160" s="230" t="s">
        <v>138</v>
      </c>
      <c r="AU160" s="230" t="s">
        <v>83</v>
      </c>
      <c r="AY160" s="18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81</v>
      </c>
      <c r="BK160" s="231">
        <f>ROUND(I160*H160,2)</f>
        <v>0</v>
      </c>
      <c r="BL160" s="18" t="s">
        <v>252</v>
      </c>
      <c r="BM160" s="230" t="s">
        <v>786</v>
      </c>
    </row>
    <row r="161" s="2" customFormat="1">
      <c r="A161" s="39"/>
      <c r="B161" s="40"/>
      <c r="C161" s="41"/>
      <c r="D161" s="232" t="s">
        <v>145</v>
      </c>
      <c r="E161" s="41"/>
      <c r="F161" s="233" t="s">
        <v>787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145</v>
      </c>
      <c r="AU161" s="18" t="s">
        <v>83</v>
      </c>
    </row>
    <row r="162" s="13" customFormat="1">
      <c r="A162" s="13"/>
      <c r="B162" s="237"/>
      <c r="C162" s="238"/>
      <c r="D162" s="232" t="s">
        <v>147</v>
      </c>
      <c r="E162" s="239" t="s">
        <v>1</v>
      </c>
      <c r="F162" s="240" t="s">
        <v>788</v>
      </c>
      <c r="G162" s="238"/>
      <c r="H162" s="241">
        <v>7.0999999999999996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147</v>
      </c>
      <c r="AU162" s="247" t="s">
        <v>83</v>
      </c>
      <c r="AV162" s="13" t="s">
        <v>83</v>
      </c>
      <c r="AW162" s="13" t="s">
        <v>30</v>
      </c>
      <c r="AX162" s="13" t="s">
        <v>73</v>
      </c>
      <c r="AY162" s="247" t="s">
        <v>136</v>
      </c>
    </row>
    <row r="163" s="13" customFormat="1">
      <c r="A163" s="13"/>
      <c r="B163" s="237"/>
      <c r="C163" s="238"/>
      <c r="D163" s="232" t="s">
        <v>147</v>
      </c>
      <c r="E163" s="239" t="s">
        <v>1</v>
      </c>
      <c r="F163" s="240" t="s">
        <v>789</v>
      </c>
      <c r="G163" s="238"/>
      <c r="H163" s="241">
        <v>11.199999999999999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147</v>
      </c>
      <c r="AU163" s="247" t="s">
        <v>83</v>
      </c>
      <c r="AV163" s="13" t="s">
        <v>83</v>
      </c>
      <c r="AW163" s="13" t="s">
        <v>30</v>
      </c>
      <c r="AX163" s="13" t="s">
        <v>73</v>
      </c>
      <c r="AY163" s="247" t="s">
        <v>136</v>
      </c>
    </row>
    <row r="164" s="13" customFormat="1">
      <c r="A164" s="13"/>
      <c r="B164" s="237"/>
      <c r="C164" s="238"/>
      <c r="D164" s="232" t="s">
        <v>147</v>
      </c>
      <c r="E164" s="239" t="s">
        <v>1</v>
      </c>
      <c r="F164" s="240" t="s">
        <v>790</v>
      </c>
      <c r="G164" s="238"/>
      <c r="H164" s="241">
        <v>10.4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147</v>
      </c>
      <c r="AU164" s="247" t="s">
        <v>83</v>
      </c>
      <c r="AV164" s="13" t="s">
        <v>83</v>
      </c>
      <c r="AW164" s="13" t="s">
        <v>30</v>
      </c>
      <c r="AX164" s="13" t="s">
        <v>73</v>
      </c>
      <c r="AY164" s="247" t="s">
        <v>136</v>
      </c>
    </row>
    <row r="165" s="2" customFormat="1" ht="24.15" customHeight="1">
      <c r="A165" s="39"/>
      <c r="B165" s="40"/>
      <c r="C165" s="219" t="s">
        <v>211</v>
      </c>
      <c r="D165" s="219" t="s">
        <v>138</v>
      </c>
      <c r="E165" s="220" t="s">
        <v>791</v>
      </c>
      <c r="F165" s="221" t="s">
        <v>792</v>
      </c>
      <c r="G165" s="222" t="s">
        <v>448</v>
      </c>
      <c r="H165" s="223">
        <v>3</v>
      </c>
      <c r="I165" s="224"/>
      <c r="J165" s="225">
        <f>ROUND(I165*H165,2)</f>
        <v>0</v>
      </c>
      <c r="K165" s="221" t="s">
        <v>142</v>
      </c>
      <c r="L165" s="45"/>
      <c r="M165" s="226" t="s">
        <v>1</v>
      </c>
      <c r="N165" s="227" t="s">
        <v>38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0.0018799999999999999</v>
      </c>
      <c r="T165" s="229">
        <f>S165*H165</f>
        <v>0.00564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252</v>
      </c>
      <c r="AT165" s="230" t="s">
        <v>138</v>
      </c>
      <c r="AU165" s="230" t="s">
        <v>83</v>
      </c>
      <c r="AY165" s="18" t="s">
        <v>136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81</v>
      </c>
      <c r="BK165" s="231">
        <f>ROUND(I165*H165,2)</f>
        <v>0</v>
      </c>
      <c r="BL165" s="18" t="s">
        <v>252</v>
      </c>
      <c r="BM165" s="230" t="s">
        <v>793</v>
      </c>
    </row>
    <row r="166" s="2" customFormat="1">
      <c r="A166" s="39"/>
      <c r="B166" s="40"/>
      <c r="C166" s="41"/>
      <c r="D166" s="232" t="s">
        <v>145</v>
      </c>
      <c r="E166" s="41"/>
      <c r="F166" s="233" t="s">
        <v>794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145</v>
      </c>
      <c r="AU166" s="18" t="s">
        <v>83</v>
      </c>
    </row>
    <row r="167" s="13" customFormat="1">
      <c r="A167" s="13"/>
      <c r="B167" s="237"/>
      <c r="C167" s="238"/>
      <c r="D167" s="232" t="s">
        <v>147</v>
      </c>
      <c r="E167" s="239" t="s">
        <v>1</v>
      </c>
      <c r="F167" s="240" t="s">
        <v>158</v>
      </c>
      <c r="G167" s="238"/>
      <c r="H167" s="241">
        <v>3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147</v>
      </c>
      <c r="AU167" s="247" t="s">
        <v>83</v>
      </c>
      <c r="AV167" s="13" t="s">
        <v>83</v>
      </c>
      <c r="AW167" s="13" t="s">
        <v>30</v>
      </c>
      <c r="AX167" s="13" t="s">
        <v>73</v>
      </c>
      <c r="AY167" s="247" t="s">
        <v>136</v>
      </c>
    </row>
    <row r="168" s="2" customFormat="1" ht="14.4" customHeight="1">
      <c r="A168" s="39"/>
      <c r="B168" s="40"/>
      <c r="C168" s="219" t="s">
        <v>217</v>
      </c>
      <c r="D168" s="219" t="s">
        <v>138</v>
      </c>
      <c r="E168" s="220" t="s">
        <v>795</v>
      </c>
      <c r="F168" s="221" t="s">
        <v>796</v>
      </c>
      <c r="G168" s="222" t="s">
        <v>204</v>
      </c>
      <c r="H168" s="223">
        <v>28.800000000000001</v>
      </c>
      <c r="I168" s="224"/>
      <c r="J168" s="225">
        <f>ROUND(I168*H168,2)</f>
        <v>0</v>
      </c>
      <c r="K168" s="221" t="s">
        <v>142</v>
      </c>
      <c r="L168" s="45"/>
      <c r="M168" s="226" t="s">
        <v>1</v>
      </c>
      <c r="N168" s="227" t="s">
        <v>38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0.0025999999999999999</v>
      </c>
      <c r="T168" s="229">
        <f>S168*H168</f>
        <v>0.074880000000000002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252</v>
      </c>
      <c r="AT168" s="230" t="s">
        <v>138</v>
      </c>
      <c r="AU168" s="230" t="s">
        <v>83</v>
      </c>
      <c r="AY168" s="18" t="s">
        <v>136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81</v>
      </c>
      <c r="BK168" s="231">
        <f>ROUND(I168*H168,2)</f>
        <v>0</v>
      </c>
      <c r="BL168" s="18" t="s">
        <v>252</v>
      </c>
      <c r="BM168" s="230" t="s">
        <v>797</v>
      </c>
    </row>
    <row r="169" s="2" customFormat="1">
      <c r="A169" s="39"/>
      <c r="B169" s="40"/>
      <c r="C169" s="41"/>
      <c r="D169" s="232" t="s">
        <v>145</v>
      </c>
      <c r="E169" s="41"/>
      <c r="F169" s="233" t="s">
        <v>798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145</v>
      </c>
      <c r="AU169" s="18" t="s">
        <v>83</v>
      </c>
    </row>
    <row r="170" s="13" customFormat="1">
      <c r="A170" s="13"/>
      <c r="B170" s="237"/>
      <c r="C170" s="238"/>
      <c r="D170" s="232" t="s">
        <v>147</v>
      </c>
      <c r="E170" s="239" t="s">
        <v>1</v>
      </c>
      <c r="F170" s="240" t="s">
        <v>782</v>
      </c>
      <c r="G170" s="238"/>
      <c r="H170" s="241">
        <v>20.800000000000001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147</v>
      </c>
      <c r="AU170" s="247" t="s">
        <v>83</v>
      </c>
      <c r="AV170" s="13" t="s">
        <v>83</v>
      </c>
      <c r="AW170" s="13" t="s">
        <v>30</v>
      </c>
      <c r="AX170" s="13" t="s">
        <v>73</v>
      </c>
      <c r="AY170" s="247" t="s">
        <v>136</v>
      </c>
    </row>
    <row r="171" s="13" customFormat="1">
      <c r="A171" s="13"/>
      <c r="B171" s="237"/>
      <c r="C171" s="238"/>
      <c r="D171" s="232" t="s">
        <v>147</v>
      </c>
      <c r="E171" s="239" t="s">
        <v>1</v>
      </c>
      <c r="F171" s="240" t="s">
        <v>799</v>
      </c>
      <c r="G171" s="238"/>
      <c r="H171" s="241">
        <v>8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147</v>
      </c>
      <c r="AU171" s="247" t="s">
        <v>83</v>
      </c>
      <c r="AV171" s="13" t="s">
        <v>83</v>
      </c>
      <c r="AW171" s="13" t="s">
        <v>30</v>
      </c>
      <c r="AX171" s="13" t="s">
        <v>73</v>
      </c>
      <c r="AY171" s="247" t="s">
        <v>136</v>
      </c>
    </row>
    <row r="172" s="2" customFormat="1" ht="14.4" customHeight="1">
      <c r="A172" s="39"/>
      <c r="B172" s="40"/>
      <c r="C172" s="219" t="s">
        <v>224</v>
      </c>
      <c r="D172" s="219" t="s">
        <v>138</v>
      </c>
      <c r="E172" s="220" t="s">
        <v>800</v>
      </c>
      <c r="F172" s="221" t="s">
        <v>801</v>
      </c>
      <c r="G172" s="222" t="s">
        <v>204</v>
      </c>
      <c r="H172" s="223">
        <v>27.399999999999999</v>
      </c>
      <c r="I172" s="224"/>
      <c r="J172" s="225">
        <f>ROUND(I172*H172,2)</f>
        <v>0</v>
      </c>
      <c r="K172" s="221" t="s">
        <v>142</v>
      </c>
      <c r="L172" s="45"/>
      <c r="M172" s="226" t="s">
        <v>1</v>
      </c>
      <c r="N172" s="227" t="s">
        <v>38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0.0039399999999999999</v>
      </c>
      <c r="T172" s="229">
        <f>S172*H172</f>
        <v>0.107956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252</v>
      </c>
      <c r="AT172" s="230" t="s">
        <v>138</v>
      </c>
      <c r="AU172" s="230" t="s">
        <v>83</v>
      </c>
      <c r="AY172" s="18" t="s">
        <v>136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81</v>
      </c>
      <c r="BK172" s="231">
        <f>ROUND(I172*H172,2)</f>
        <v>0</v>
      </c>
      <c r="BL172" s="18" t="s">
        <v>252</v>
      </c>
      <c r="BM172" s="230" t="s">
        <v>802</v>
      </c>
    </row>
    <row r="173" s="2" customFormat="1">
      <c r="A173" s="39"/>
      <c r="B173" s="40"/>
      <c r="C173" s="41"/>
      <c r="D173" s="232" t="s">
        <v>145</v>
      </c>
      <c r="E173" s="41"/>
      <c r="F173" s="233" t="s">
        <v>803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145</v>
      </c>
      <c r="AU173" s="18" t="s">
        <v>83</v>
      </c>
    </row>
    <row r="174" s="13" customFormat="1">
      <c r="A174" s="13"/>
      <c r="B174" s="237"/>
      <c r="C174" s="238"/>
      <c r="D174" s="232" t="s">
        <v>147</v>
      </c>
      <c r="E174" s="239" t="s">
        <v>1</v>
      </c>
      <c r="F174" s="240" t="s">
        <v>510</v>
      </c>
      <c r="G174" s="238"/>
      <c r="H174" s="241">
        <v>22.800000000000001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147</v>
      </c>
      <c r="AU174" s="247" t="s">
        <v>83</v>
      </c>
      <c r="AV174" s="13" t="s">
        <v>83</v>
      </c>
      <c r="AW174" s="13" t="s">
        <v>30</v>
      </c>
      <c r="AX174" s="13" t="s">
        <v>73</v>
      </c>
      <c r="AY174" s="247" t="s">
        <v>136</v>
      </c>
    </row>
    <row r="175" s="13" customFormat="1">
      <c r="A175" s="13"/>
      <c r="B175" s="237"/>
      <c r="C175" s="238"/>
      <c r="D175" s="232" t="s">
        <v>147</v>
      </c>
      <c r="E175" s="239" t="s">
        <v>1</v>
      </c>
      <c r="F175" s="240" t="s">
        <v>804</v>
      </c>
      <c r="G175" s="238"/>
      <c r="H175" s="241">
        <v>4.5999999999999996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147</v>
      </c>
      <c r="AU175" s="247" t="s">
        <v>83</v>
      </c>
      <c r="AV175" s="13" t="s">
        <v>83</v>
      </c>
      <c r="AW175" s="13" t="s">
        <v>30</v>
      </c>
      <c r="AX175" s="13" t="s">
        <v>73</v>
      </c>
      <c r="AY175" s="247" t="s">
        <v>136</v>
      </c>
    </row>
    <row r="176" s="2" customFormat="1" ht="24.15" customHeight="1">
      <c r="A176" s="39"/>
      <c r="B176" s="40"/>
      <c r="C176" s="219" t="s">
        <v>232</v>
      </c>
      <c r="D176" s="219" t="s">
        <v>138</v>
      </c>
      <c r="E176" s="220" t="s">
        <v>805</v>
      </c>
      <c r="F176" s="221" t="s">
        <v>806</v>
      </c>
      <c r="G176" s="222" t="s">
        <v>153</v>
      </c>
      <c r="H176" s="223">
        <v>128.96000000000001</v>
      </c>
      <c r="I176" s="224"/>
      <c r="J176" s="225">
        <f>ROUND(I176*H176,2)</f>
        <v>0</v>
      </c>
      <c r="K176" s="221" t="s">
        <v>142</v>
      </c>
      <c r="L176" s="45"/>
      <c r="M176" s="226" t="s">
        <v>1</v>
      </c>
      <c r="N176" s="227" t="s">
        <v>38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0.044499999999999998</v>
      </c>
      <c r="T176" s="229">
        <f>S176*H176</f>
        <v>5.7387199999999998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252</v>
      </c>
      <c r="AT176" s="230" t="s">
        <v>138</v>
      </c>
      <c r="AU176" s="230" t="s">
        <v>83</v>
      </c>
      <c r="AY176" s="18" t="s">
        <v>136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252</v>
      </c>
      <c r="BM176" s="230" t="s">
        <v>807</v>
      </c>
    </row>
    <row r="177" s="2" customFormat="1">
      <c r="A177" s="39"/>
      <c r="B177" s="40"/>
      <c r="C177" s="41"/>
      <c r="D177" s="232" t="s">
        <v>145</v>
      </c>
      <c r="E177" s="41"/>
      <c r="F177" s="233" t="s">
        <v>808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145</v>
      </c>
      <c r="AU177" s="18" t="s">
        <v>83</v>
      </c>
    </row>
    <row r="178" s="13" customFormat="1">
      <c r="A178" s="13"/>
      <c r="B178" s="237"/>
      <c r="C178" s="238"/>
      <c r="D178" s="232" t="s">
        <v>147</v>
      </c>
      <c r="E178" s="239" t="s">
        <v>1</v>
      </c>
      <c r="F178" s="240" t="s">
        <v>809</v>
      </c>
      <c r="G178" s="238"/>
      <c r="H178" s="241">
        <v>128.96000000000001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147</v>
      </c>
      <c r="AU178" s="247" t="s">
        <v>83</v>
      </c>
      <c r="AV178" s="13" t="s">
        <v>83</v>
      </c>
      <c r="AW178" s="13" t="s">
        <v>30</v>
      </c>
      <c r="AX178" s="13" t="s">
        <v>81</v>
      </c>
      <c r="AY178" s="247" t="s">
        <v>136</v>
      </c>
    </row>
    <row r="179" s="2" customFormat="1" ht="24.15" customHeight="1">
      <c r="A179" s="39"/>
      <c r="B179" s="40"/>
      <c r="C179" s="219" t="s">
        <v>239</v>
      </c>
      <c r="D179" s="219" t="s">
        <v>138</v>
      </c>
      <c r="E179" s="220" t="s">
        <v>810</v>
      </c>
      <c r="F179" s="221" t="s">
        <v>811</v>
      </c>
      <c r="G179" s="222" t="s">
        <v>153</v>
      </c>
      <c r="H179" s="223">
        <v>128.96000000000001</v>
      </c>
      <c r="I179" s="224"/>
      <c r="J179" s="225">
        <f>ROUND(I179*H179,2)</f>
        <v>0</v>
      </c>
      <c r="K179" s="221" t="s">
        <v>142</v>
      </c>
      <c r="L179" s="45"/>
      <c r="M179" s="226" t="s">
        <v>1</v>
      </c>
      <c r="N179" s="227" t="s">
        <v>38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252</v>
      </c>
      <c r="AT179" s="230" t="s">
        <v>138</v>
      </c>
      <c r="AU179" s="230" t="s">
        <v>83</v>
      </c>
      <c r="AY179" s="18" t="s">
        <v>136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252</v>
      </c>
      <c r="BM179" s="230" t="s">
        <v>812</v>
      </c>
    </row>
    <row r="180" s="2" customFormat="1">
      <c r="A180" s="39"/>
      <c r="B180" s="40"/>
      <c r="C180" s="41"/>
      <c r="D180" s="232" t="s">
        <v>145</v>
      </c>
      <c r="E180" s="41"/>
      <c r="F180" s="233" t="s">
        <v>813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145</v>
      </c>
      <c r="AU180" s="18" t="s">
        <v>83</v>
      </c>
    </row>
    <row r="181" s="13" customFormat="1">
      <c r="A181" s="13"/>
      <c r="B181" s="237"/>
      <c r="C181" s="238"/>
      <c r="D181" s="232" t="s">
        <v>147</v>
      </c>
      <c r="E181" s="239" t="s">
        <v>1</v>
      </c>
      <c r="F181" s="240" t="s">
        <v>809</v>
      </c>
      <c r="G181" s="238"/>
      <c r="H181" s="241">
        <v>128.96000000000001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147</v>
      </c>
      <c r="AU181" s="247" t="s">
        <v>83</v>
      </c>
      <c r="AV181" s="13" t="s">
        <v>83</v>
      </c>
      <c r="AW181" s="13" t="s">
        <v>30</v>
      </c>
      <c r="AX181" s="13" t="s">
        <v>81</v>
      </c>
      <c r="AY181" s="247" t="s">
        <v>136</v>
      </c>
    </row>
    <row r="182" s="2" customFormat="1" ht="24.15" customHeight="1">
      <c r="A182" s="39"/>
      <c r="B182" s="40"/>
      <c r="C182" s="219" t="s">
        <v>8</v>
      </c>
      <c r="D182" s="219" t="s">
        <v>138</v>
      </c>
      <c r="E182" s="220" t="s">
        <v>814</v>
      </c>
      <c r="F182" s="221" t="s">
        <v>815</v>
      </c>
      <c r="G182" s="222" t="s">
        <v>204</v>
      </c>
      <c r="H182" s="223">
        <v>11.4</v>
      </c>
      <c r="I182" s="224"/>
      <c r="J182" s="225">
        <f>ROUND(I182*H182,2)</f>
        <v>0</v>
      </c>
      <c r="K182" s="221" t="s">
        <v>142</v>
      </c>
      <c r="L182" s="45"/>
      <c r="M182" s="226" t="s">
        <v>1</v>
      </c>
      <c r="N182" s="227" t="s">
        <v>38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0.018079999999999999</v>
      </c>
      <c r="T182" s="229">
        <f>S182*H182</f>
        <v>0.20611199999999999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252</v>
      </c>
      <c r="AT182" s="230" t="s">
        <v>138</v>
      </c>
      <c r="AU182" s="230" t="s">
        <v>83</v>
      </c>
      <c r="AY182" s="18" t="s">
        <v>136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81</v>
      </c>
      <c r="BK182" s="231">
        <f>ROUND(I182*H182,2)</f>
        <v>0</v>
      </c>
      <c r="BL182" s="18" t="s">
        <v>252</v>
      </c>
      <c r="BM182" s="230" t="s">
        <v>816</v>
      </c>
    </row>
    <row r="183" s="2" customFormat="1">
      <c r="A183" s="39"/>
      <c r="B183" s="40"/>
      <c r="C183" s="41"/>
      <c r="D183" s="232" t="s">
        <v>145</v>
      </c>
      <c r="E183" s="41"/>
      <c r="F183" s="233" t="s">
        <v>817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145</v>
      </c>
      <c r="AU183" s="18" t="s">
        <v>83</v>
      </c>
    </row>
    <row r="184" s="13" customFormat="1">
      <c r="A184" s="13"/>
      <c r="B184" s="237"/>
      <c r="C184" s="238"/>
      <c r="D184" s="232" t="s">
        <v>147</v>
      </c>
      <c r="E184" s="239" t="s">
        <v>1</v>
      </c>
      <c r="F184" s="240" t="s">
        <v>818</v>
      </c>
      <c r="G184" s="238"/>
      <c r="H184" s="241">
        <v>11.4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147</v>
      </c>
      <c r="AU184" s="247" t="s">
        <v>83</v>
      </c>
      <c r="AV184" s="13" t="s">
        <v>83</v>
      </c>
      <c r="AW184" s="13" t="s">
        <v>30</v>
      </c>
      <c r="AX184" s="13" t="s">
        <v>81</v>
      </c>
      <c r="AY184" s="247" t="s">
        <v>136</v>
      </c>
    </row>
    <row r="185" s="2" customFormat="1" ht="24.15" customHeight="1">
      <c r="A185" s="39"/>
      <c r="B185" s="40"/>
      <c r="C185" s="219" t="s">
        <v>252</v>
      </c>
      <c r="D185" s="219" t="s">
        <v>138</v>
      </c>
      <c r="E185" s="220" t="s">
        <v>819</v>
      </c>
      <c r="F185" s="221" t="s">
        <v>820</v>
      </c>
      <c r="G185" s="222" t="s">
        <v>153</v>
      </c>
      <c r="H185" s="223">
        <v>242.90000000000001</v>
      </c>
      <c r="I185" s="224"/>
      <c r="J185" s="225">
        <f>ROUND(I185*H185,2)</f>
        <v>0</v>
      </c>
      <c r="K185" s="221" t="s">
        <v>142</v>
      </c>
      <c r="L185" s="45"/>
      <c r="M185" s="226" t="s">
        <v>1</v>
      </c>
      <c r="N185" s="227" t="s">
        <v>38</v>
      </c>
      <c r="O185" s="92"/>
      <c r="P185" s="228">
        <f>O185*H185</f>
        <v>0</v>
      </c>
      <c r="Q185" s="228">
        <v>0.00020000000000000001</v>
      </c>
      <c r="R185" s="228">
        <f>Q185*H185</f>
        <v>0.048580000000000005</v>
      </c>
      <c r="S185" s="228">
        <v>0.017780000000000001</v>
      </c>
      <c r="T185" s="229">
        <f>S185*H185</f>
        <v>4.3187620000000004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252</v>
      </c>
      <c r="AT185" s="230" t="s">
        <v>138</v>
      </c>
      <c r="AU185" s="230" t="s">
        <v>83</v>
      </c>
      <c r="AY185" s="18" t="s">
        <v>136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81</v>
      </c>
      <c r="BK185" s="231">
        <f>ROUND(I185*H185,2)</f>
        <v>0</v>
      </c>
      <c r="BL185" s="18" t="s">
        <v>252</v>
      </c>
      <c r="BM185" s="230" t="s">
        <v>821</v>
      </c>
    </row>
    <row r="186" s="2" customFormat="1">
      <c r="A186" s="39"/>
      <c r="B186" s="40"/>
      <c r="C186" s="41"/>
      <c r="D186" s="232" t="s">
        <v>145</v>
      </c>
      <c r="E186" s="41"/>
      <c r="F186" s="233" t="s">
        <v>822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145</v>
      </c>
      <c r="AU186" s="18" t="s">
        <v>83</v>
      </c>
    </row>
    <row r="187" s="13" customFormat="1">
      <c r="A187" s="13"/>
      <c r="B187" s="237"/>
      <c r="C187" s="238"/>
      <c r="D187" s="232" t="s">
        <v>147</v>
      </c>
      <c r="E187" s="239" t="s">
        <v>1</v>
      </c>
      <c r="F187" s="240" t="s">
        <v>823</v>
      </c>
      <c r="G187" s="238"/>
      <c r="H187" s="241">
        <v>216.31999999999999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147</v>
      </c>
      <c r="AU187" s="247" t="s">
        <v>83</v>
      </c>
      <c r="AV187" s="13" t="s">
        <v>83</v>
      </c>
      <c r="AW187" s="13" t="s">
        <v>30</v>
      </c>
      <c r="AX187" s="13" t="s">
        <v>73</v>
      </c>
      <c r="AY187" s="247" t="s">
        <v>136</v>
      </c>
    </row>
    <row r="188" s="13" customFormat="1">
      <c r="A188" s="13"/>
      <c r="B188" s="237"/>
      <c r="C188" s="238"/>
      <c r="D188" s="232" t="s">
        <v>147</v>
      </c>
      <c r="E188" s="239" t="s">
        <v>1</v>
      </c>
      <c r="F188" s="240" t="s">
        <v>824</v>
      </c>
      <c r="G188" s="238"/>
      <c r="H188" s="241">
        <v>-42.240000000000002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147</v>
      </c>
      <c r="AU188" s="247" t="s">
        <v>83</v>
      </c>
      <c r="AV188" s="13" t="s">
        <v>83</v>
      </c>
      <c r="AW188" s="13" t="s">
        <v>30</v>
      </c>
      <c r="AX188" s="13" t="s">
        <v>73</v>
      </c>
      <c r="AY188" s="247" t="s">
        <v>136</v>
      </c>
    </row>
    <row r="189" s="13" customFormat="1">
      <c r="A189" s="13"/>
      <c r="B189" s="237"/>
      <c r="C189" s="238"/>
      <c r="D189" s="232" t="s">
        <v>147</v>
      </c>
      <c r="E189" s="239" t="s">
        <v>1</v>
      </c>
      <c r="F189" s="240" t="s">
        <v>825</v>
      </c>
      <c r="G189" s="238"/>
      <c r="H189" s="241">
        <v>68.819999999999993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147</v>
      </c>
      <c r="AU189" s="247" t="s">
        <v>83</v>
      </c>
      <c r="AV189" s="13" t="s">
        <v>83</v>
      </c>
      <c r="AW189" s="13" t="s">
        <v>30</v>
      </c>
      <c r="AX189" s="13" t="s">
        <v>73</v>
      </c>
      <c r="AY189" s="247" t="s">
        <v>136</v>
      </c>
    </row>
    <row r="190" s="14" customFormat="1">
      <c r="A190" s="14"/>
      <c r="B190" s="248"/>
      <c r="C190" s="249"/>
      <c r="D190" s="232" t="s">
        <v>147</v>
      </c>
      <c r="E190" s="250" t="s">
        <v>1</v>
      </c>
      <c r="F190" s="251" t="s">
        <v>150</v>
      </c>
      <c r="G190" s="249"/>
      <c r="H190" s="252">
        <v>242.90000000000001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147</v>
      </c>
      <c r="AU190" s="258" t="s">
        <v>83</v>
      </c>
      <c r="AV190" s="14" t="s">
        <v>143</v>
      </c>
      <c r="AW190" s="14" t="s">
        <v>30</v>
      </c>
      <c r="AX190" s="14" t="s">
        <v>81</v>
      </c>
      <c r="AY190" s="258" t="s">
        <v>136</v>
      </c>
    </row>
    <row r="191" s="2" customFormat="1" ht="37.8" customHeight="1">
      <c r="A191" s="39"/>
      <c r="B191" s="40"/>
      <c r="C191" s="219" t="s">
        <v>258</v>
      </c>
      <c r="D191" s="219" t="s">
        <v>138</v>
      </c>
      <c r="E191" s="220" t="s">
        <v>826</v>
      </c>
      <c r="F191" s="221" t="s">
        <v>827</v>
      </c>
      <c r="G191" s="222" t="s">
        <v>204</v>
      </c>
      <c r="H191" s="223">
        <v>28.699999999999999</v>
      </c>
      <c r="I191" s="224"/>
      <c r="J191" s="225">
        <f>ROUND(I191*H191,2)</f>
        <v>0</v>
      </c>
      <c r="K191" s="221" t="s">
        <v>142</v>
      </c>
      <c r="L191" s="45"/>
      <c r="M191" s="226" t="s">
        <v>1</v>
      </c>
      <c r="N191" s="227" t="s">
        <v>38</v>
      </c>
      <c r="O191" s="92"/>
      <c r="P191" s="228">
        <f>O191*H191</f>
        <v>0</v>
      </c>
      <c r="Q191" s="228">
        <v>3.0000000000000001E-05</v>
      </c>
      <c r="R191" s="228">
        <f>Q191*H191</f>
        <v>0.000861</v>
      </c>
      <c r="S191" s="228">
        <v>0.0046299999999999996</v>
      </c>
      <c r="T191" s="229">
        <f>S191*H191</f>
        <v>0.13288099999999997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252</v>
      </c>
      <c r="AT191" s="230" t="s">
        <v>138</v>
      </c>
      <c r="AU191" s="230" t="s">
        <v>83</v>
      </c>
      <c r="AY191" s="18" t="s">
        <v>136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81</v>
      </c>
      <c r="BK191" s="231">
        <f>ROUND(I191*H191,2)</f>
        <v>0</v>
      </c>
      <c r="BL191" s="18" t="s">
        <v>252</v>
      </c>
      <c r="BM191" s="230" t="s">
        <v>828</v>
      </c>
    </row>
    <row r="192" s="2" customFormat="1">
      <c r="A192" s="39"/>
      <c r="B192" s="40"/>
      <c r="C192" s="41"/>
      <c r="D192" s="232" t="s">
        <v>145</v>
      </c>
      <c r="E192" s="41"/>
      <c r="F192" s="233" t="s">
        <v>829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145</v>
      </c>
      <c r="AU192" s="18" t="s">
        <v>83</v>
      </c>
    </row>
    <row r="193" s="13" customFormat="1">
      <c r="A193" s="13"/>
      <c r="B193" s="237"/>
      <c r="C193" s="238"/>
      <c r="D193" s="232" t="s">
        <v>147</v>
      </c>
      <c r="E193" s="239" t="s">
        <v>1</v>
      </c>
      <c r="F193" s="240" t="s">
        <v>830</v>
      </c>
      <c r="G193" s="238"/>
      <c r="H193" s="241">
        <v>28.699999999999999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147</v>
      </c>
      <c r="AU193" s="247" t="s">
        <v>83</v>
      </c>
      <c r="AV193" s="13" t="s">
        <v>83</v>
      </c>
      <c r="AW193" s="13" t="s">
        <v>30</v>
      </c>
      <c r="AX193" s="13" t="s">
        <v>81</v>
      </c>
      <c r="AY193" s="247" t="s">
        <v>136</v>
      </c>
    </row>
    <row r="194" s="2" customFormat="1" ht="24.15" customHeight="1">
      <c r="A194" s="39"/>
      <c r="B194" s="40"/>
      <c r="C194" s="219" t="s">
        <v>263</v>
      </c>
      <c r="D194" s="219" t="s">
        <v>138</v>
      </c>
      <c r="E194" s="220" t="s">
        <v>831</v>
      </c>
      <c r="F194" s="221" t="s">
        <v>832</v>
      </c>
      <c r="G194" s="222" t="s">
        <v>153</v>
      </c>
      <c r="H194" s="223">
        <v>242.91</v>
      </c>
      <c r="I194" s="224"/>
      <c r="J194" s="225">
        <f>ROUND(I194*H194,2)</f>
        <v>0</v>
      </c>
      <c r="K194" s="221" t="s">
        <v>142</v>
      </c>
      <c r="L194" s="45"/>
      <c r="M194" s="226" t="s">
        <v>1</v>
      </c>
      <c r="N194" s="227" t="s">
        <v>38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252</v>
      </c>
      <c r="AT194" s="230" t="s">
        <v>138</v>
      </c>
      <c r="AU194" s="230" t="s">
        <v>83</v>
      </c>
      <c r="AY194" s="18" t="s">
        <v>136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81</v>
      </c>
      <c r="BK194" s="231">
        <f>ROUND(I194*H194,2)</f>
        <v>0</v>
      </c>
      <c r="BL194" s="18" t="s">
        <v>252</v>
      </c>
      <c r="BM194" s="230" t="s">
        <v>833</v>
      </c>
    </row>
    <row r="195" s="2" customFormat="1">
      <c r="A195" s="39"/>
      <c r="B195" s="40"/>
      <c r="C195" s="41"/>
      <c r="D195" s="232" t="s">
        <v>145</v>
      </c>
      <c r="E195" s="41"/>
      <c r="F195" s="233" t="s">
        <v>834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145</v>
      </c>
      <c r="AU195" s="18" t="s">
        <v>83</v>
      </c>
    </row>
    <row r="196" s="13" customFormat="1">
      <c r="A196" s="13"/>
      <c r="B196" s="237"/>
      <c r="C196" s="238"/>
      <c r="D196" s="232" t="s">
        <v>147</v>
      </c>
      <c r="E196" s="239" t="s">
        <v>1</v>
      </c>
      <c r="F196" s="240" t="s">
        <v>835</v>
      </c>
      <c r="G196" s="238"/>
      <c r="H196" s="241">
        <v>242.91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147</v>
      </c>
      <c r="AU196" s="247" t="s">
        <v>83</v>
      </c>
      <c r="AV196" s="13" t="s">
        <v>83</v>
      </c>
      <c r="AW196" s="13" t="s">
        <v>30</v>
      </c>
      <c r="AX196" s="13" t="s">
        <v>81</v>
      </c>
      <c r="AY196" s="247" t="s">
        <v>136</v>
      </c>
    </row>
    <row r="197" s="2" customFormat="1" ht="24.15" customHeight="1">
      <c r="A197" s="39"/>
      <c r="B197" s="40"/>
      <c r="C197" s="219" t="s">
        <v>271</v>
      </c>
      <c r="D197" s="219" t="s">
        <v>138</v>
      </c>
      <c r="E197" s="220" t="s">
        <v>836</v>
      </c>
      <c r="F197" s="221" t="s">
        <v>837</v>
      </c>
      <c r="G197" s="222" t="s">
        <v>204</v>
      </c>
      <c r="H197" s="223">
        <v>28.899999999999999</v>
      </c>
      <c r="I197" s="224"/>
      <c r="J197" s="225">
        <f>ROUND(I197*H197,2)</f>
        <v>0</v>
      </c>
      <c r="K197" s="221" t="s">
        <v>142</v>
      </c>
      <c r="L197" s="45"/>
      <c r="M197" s="226" t="s">
        <v>1</v>
      </c>
      <c r="N197" s="227" t="s">
        <v>38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252</v>
      </c>
      <c r="AT197" s="230" t="s">
        <v>138</v>
      </c>
      <c r="AU197" s="230" t="s">
        <v>83</v>
      </c>
      <c r="AY197" s="18" t="s">
        <v>136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81</v>
      </c>
      <c r="BK197" s="231">
        <f>ROUND(I197*H197,2)</f>
        <v>0</v>
      </c>
      <c r="BL197" s="18" t="s">
        <v>252</v>
      </c>
      <c r="BM197" s="230" t="s">
        <v>838</v>
      </c>
    </row>
    <row r="198" s="2" customFormat="1">
      <c r="A198" s="39"/>
      <c r="B198" s="40"/>
      <c r="C198" s="41"/>
      <c r="D198" s="232" t="s">
        <v>145</v>
      </c>
      <c r="E198" s="41"/>
      <c r="F198" s="233" t="s">
        <v>839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145</v>
      </c>
      <c r="AU198" s="18" t="s">
        <v>83</v>
      </c>
    </row>
    <row r="199" s="13" customFormat="1">
      <c r="A199" s="13"/>
      <c r="B199" s="237"/>
      <c r="C199" s="238"/>
      <c r="D199" s="232" t="s">
        <v>147</v>
      </c>
      <c r="E199" s="239" t="s">
        <v>1</v>
      </c>
      <c r="F199" s="240" t="s">
        <v>840</v>
      </c>
      <c r="G199" s="238"/>
      <c r="H199" s="241">
        <v>28.899999999999999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147</v>
      </c>
      <c r="AU199" s="247" t="s">
        <v>83</v>
      </c>
      <c r="AV199" s="13" t="s">
        <v>83</v>
      </c>
      <c r="AW199" s="13" t="s">
        <v>30</v>
      </c>
      <c r="AX199" s="13" t="s">
        <v>81</v>
      </c>
      <c r="AY199" s="247" t="s">
        <v>136</v>
      </c>
    </row>
    <row r="200" s="2" customFormat="1" ht="14.4" customHeight="1">
      <c r="A200" s="39"/>
      <c r="B200" s="40"/>
      <c r="C200" s="219" t="s">
        <v>279</v>
      </c>
      <c r="D200" s="219" t="s">
        <v>138</v>
      </c>
      <c r="E200" s="220" t="s">
        <v>841</v>
      </c>
      <c r="F200" s="221" t="s">
        <v>842</v>
      </c>
      <c r="G200" s="222" t="s">
        <v>204</v>
      </c>
      <c r="H200" s="223">
        <v>14.300000000000001</v>
      </c>
      <c r="I200" s="224"/>
      <c r="J200" s="225">
        <f>ROUND(I200*H200,2)</f>
        <v>0</v>
      </c>
      <c r="K200" s="221" t="s">
        <v>142</v>
      </c>
      <c r="L200" s="45"/>
      <c r="M200" s="226" t="s">
        <v>1</v>
      </c>
      <c r="N200" s="227" t="s">
        <v>38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0.035000000000000003</v>
      </c>
      <c r="T200" s="229">
        <f>S200*H200</f>
        <v>0.50050000000000006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252</v>
      </c>
      <c r="AT200" s="230" t="s">
        <v>138</v>
      </c>
      <c r="AU200" s="230" t="s">
        <v>83</v>
      </c>
      <c r="AY200" s="18" t="s">
        <v>136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81</v>
      </c>
      <c r="BK200" s="231">
        <f>ROUND(I200*H200,2)</f>
        <v>0</v>
      </c>
      <c r="BL200" s="18" t="s">
        <v>252</v>
      </c>
      <c r="BM200" s="230" t="s">
        <v>843</v>
      </c>
    </row>
    <row r="201" s="2" customFormat="1">
      <c r="A201" s="39"/>
      <c r="B201" s="40"/>
      <c r="C201" s="41"/>
      <c r="D201" s="232" t="s">
        <v>145</v>
      </c>
      <c r="E201" s="41"/>
      <c r="F201" s="233" t="s">
        <v>844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145</v>
      </c>
      <c r="AU201" s="18" t="s">
        <v>83</v>
      </c>
    </row>
    <row r="202" s="13" customFormat="1">
      <c r="A202" s="13"/>
      <c r="B202" s="237"/>
      <c r="C202" s="238"/>
      <c r="D202" s="232" t="s">
        <v>147</v>
      </c>
      <c r="E202" s="239" t="s">
        <v>1</v>
      </c>
      <c r="F202" s="240" t="s">
        <v>845</v>
      </c>
      <c r="G202" s="238"/>
      <c r="H202" s="241">
        <v>14.300000000000001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147</v>
      </c>
      <c r="AU202" s="247" t="s">
        <v>83</v>
      </c>
      <c r="AV202" s="13" t="s">
        <v>83</v>
      </c>
      <c r="AW202" s="13" t="s">
        <v>30</v>
      </c>
      <c r="AX202" s="13" t="s">
        <v>73</v>
      </c>
      <c r="AY202" s="247" t="s">
        <v>136</v>
      </c>
    </row>
    <row r="203" s="2" customFormat="1" ht="24.15" customHeight="1">
      <c r="A203" s="39"/>
      <c r="B203" s="40"/>
      <c r="C203" s="219" t="s">
        <v>7</v>
      </c>
      <c r="D203" s="219" t="s">
        <v>138</v>
      </c>
      <c r="E203" s="220" t="s">
        <v>846</v>
      </c>
      <c r="F203" s="221" t="s">
        <v>847</v>
      </c>
      <c r="G203" s="222" t="s">
        <v>153</v>
      </c>
      <c r="H203" s="223">
        <v>4.4199999999999999</v>
      </c>
      <c r="I203" s="224"/>
      <c r="J203" s="225">
        <f>ROUND(I203*H203,2)</f>
        <v>0</v>
      </c>
      <c r="K203" s="221" t="s">
        <v>142</v>
      </c>
      <c r="L203" s="45"/>
      <c r="M203" s="226" t="s">
        <v>1</v>
      </c>
      <c r="N203" s="227" t="s">
        <v>38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0.081500000000000003</v>
      </c>
      <c r="T203" s="229">
        <f>S203*H203</f>
        <v>0.36022999999999999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252</v>
      </c>
      <c r="AT203" s="230" t="s">
        <v>138</v>
      </c>
      <c r="AU203" s="230" t="s">
        <v>83</v>
      </c>
      <c r="AY203" s="18" t="s">
        <v>136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81</v>
      </c>
      <c r="BK203" s="231">
        <f>ROUND(I203*H203,2)</f>
        <v>0</v>
      </c>
      <c r="BL203" s="18" t="s">
        <v>252</v>
      </c>
      <c r="BM203" s="230" t="s">
        <v>848</v>
      </c>
    </row>
    <row r="204" s="2" customFormat="1">
      <c r="A204" s="39"/>
      <c r="B204" s="40"/>
      <c r="C204" s="41"/>
      <c r="D204" s="232" t="s">
        <v>145</v>
      </c>
      <c r="E204" s="41"/>
      <c r="F204" s="233" t="s">
        <v>849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145</v>
      </c>
      <c r="AU204" s="18" t="s">
        <v>83</v>
      </c>
    </row>
    <row r="205" s="13" customFormat="1">
      <c r="A205" s="13"/>
      <c r="B205" s="237"/>
      <c r="C205" s="238"/>
      <c r="D205" s="232" t="s">
        <v>147</v>
      </c>
      <c r="E205" s="239" t="s">
        <v>1</v>
      </c>
      <c r="F205" s="240" t="s">
        <v>850</v>
      </c>
      <c r="G205" s="238"/>
      <c r="H205" s="241">
        <v>4.4199999999999999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147</v>
      </c>
      <c r="AU205" s="247" t="s">
        <v>83</v>
      </c>
      <c r="AV205" s="13" t="s">
        <v>83</v>
      </c>
      <c r="AW205" s="13" t="s">
        <v>30</v>
      </c>
      <c r="AX205" s="13" t="s">
        <v>81</v>
      </c>
      <c r="AY205" s="247" t="s">
        <v>136</v>
      </c>
    </row>
    <row r="206" s="2" customFormat="1" ht="24.15" customHeight="1">
      <c r="A206" s="39"/>
      <c r="B206" s="40"/>
      <c r="C206" s="219" t="s">
        <v>292</v>
      </c>
      <c r="D206" s="219" t="s">
        <v>138</v>
      </c>
      <c r="E206" s="220" t="s">
        <v>851</v>
      </c>
      <c r="F206" s="221" t="s">
        <v>852</v>
      </c>
      <c r="G206" s="222" t="s">
        <v>141</v>
      </c>
      <c r="H206" s="223">
        <v>2.4100000000000001</v>
      </c>
      <c r="I206" s="224"/>
      <c r="J206" s="225">
        <f>ROUND(I206*H206,2)</f>
        <v>0</v>
      </c>
      <c r="K206" s="221" t="s">
        <v>142</v>
      </c>
      <c r="L206" s="45"/>
      <c r="M206" s="226" t="s">
        <v>1</v>
      </c>
      <c r="N206" s="227" t="s">
        <v>38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1.8</v>
      </c>
      <c r="T206" s="229">
        <f>S206*H206</f>
        <v>4.3380000000000001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143</v>
      </c>
      <c r="AT206" s="230" t="s">
        <v>138</v>
      </c>
      <c r="AU206" s="230" t="s">
        <v>83</v>
      </c>
      <c r="AY206" s="18" t="s">
        <v>136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81</v>
      </c>
      <c r="BK206" s="231">
        <f>ROUND(I206*H206,2)</f>
        <v>0</v>
      </c>
      <c r="BL206" s="18" t="s">
        <v>143</v>
      </c>
      <c r="BM206" s="230" t="s">
        <v>853</v>
      </c>
    </row>
    <row r="207" s="2" customFormat="1">
      <c r="A207" s="39"/>
      <c r="B207" s="40"/>
      <c r="C207" s="41"/>
      <c r="D207" s="232" t="s">
        <v>145</v>
      </c>
      <c r="E207" s="41"/>
      <c r="F207" s="233" t="s">
        <v>854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145</v>
      </c>
      <c r="AU207" s="18" t="s">
        <v>83</v>
      </c>
    </row>
    <row r="208" s="13" customFormat="1">
      <c r="A208" s="13"/>
      <c r="B208" s="237"/>
      <c r="C208" s="238"/>
      <c r="D208" s="232" t="s">
        <v>147</v>
      </c>
      <c r="E208" s="239" t="s">
        <v>1</v>
      </c>
      <c r="F208" s="240" t="s">
        <v>855</v>
      </c>
      <c r="G208" s="238"/>
      <c r="H208" s="241">
        <v>2.4100000000000001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147</v>
      </c>
      <c r="AU208" s="247" t="s">
        <v>83</v>
      </c>
      <c r="AV208" s="13" t="s">
        <v>83</v>
      </c>
      <c r="AW208" s="13" t="s">
        <v>30</v>
      </c>
      <c r="AX208" s="13" t="s">
        <v>81</v>
      </c>
      <c r="AY208" s="247" t="s">
        <v>136</v>
      </c>
    </row>
    <row r="209" s="2" customFormat="1" ht="14.4" customHeight="1">
      <c r="A209" s="39"/>
      <c r="B209" s="40"/>
      <c r="C209" s="219" t="s">
        <v>301</v>
      </c>
      <c r="D209" s="219" t="s">
        <v>138</v>
      </c>
      <c r="E209" s="220" t="s">
        <v>856</v>
      </c>
      <c r="F209" s="221" t="s">
        <v>857</v>
      </c>
      <c r="G209" s="222" t="s">
        <v>153</v>
      </c>
      <c r="H209" s="223">
        <v>10.800000000000001</v>
      </c>
      <c r="I209" s="224"/>
      <c r="J209" s="225">
        <f>ROUND(I209*H209,2)</f>
        <v>0</v>
      </c>
      <c r="K209" s="221" t="s">
        <v>142</v>
      </c>
      <c r="L209" s="45"/>
      <c r="M209" s="226" t="s">
        <v>1</v>
      </c>
      <c r="N209" s="227" t="s">
        <v>38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143</v>
      </c>
      <c r="AT209" s="230" t="s">
        <v>138</v>
      </c>
      <c r="AU209" s="230" t="s">
        <v>83</v>
      </c>
      <c r="AY209" s="18" t="s">
        <v>136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81</v>
      </c>
      <c r="BK209" s="231">
        <f>ROUND(I209*H209,2)</f>
        <v>0</v>
      </c>
      <c r="BL209" s="18" t="s">
        <v>143</v>
      </c>
      <c r="BM209" s="230" t="s">
        <v>858</v>
      </c>
    </row>
    <row r="210" s="2" customFormat="1">
      <c r="A210" s="39"/>
      <c r="B210" s="40"/>
      <c r="C210" s="41"/>
      <c r="D210" s="232" t="s">
        <v>145</v>
      </c>
      <c r="E210" s="41"/>
      <c r="F210" s="233" t="s">
        <v>857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145</v>
      </c>
      <c r="AU210" s="18" t="s">
        <v>83</v>
      </c>
    </row>
    <row r="211" s="13" customFormat="1">
      <c r="A211" s="13"/>
      <c r="B211" s="237"/>
      <c r="C211" s="238"/>
      <c r="D211" s="232" t="s">
        <v>147</v>
      </c>
      <c r="E211" s="239" t="s">
        <v>1</v>
      </c>
      <c r="F211" s="240" t="s">
        <v>859</v>
      </c>
      <c r="G211" s="238"/>
      <c r="H211" s="241">
        <v>10.800000000000001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147</v>
      </c>
      <c r="AU211" s="247" t="s">
        <v>83</v>
      </c>
      <c r="AV211" s="13" t="s">
        <v>83</v>
      </c>
      <c r="AW211" s="13" t="s">
        <v>30</v>
      </c>
      <c r="AX211" s="13" t="s">
        <v>73</v>
      </c>
      <c r="AY211" s="247" t="s">
        <v>136</v>
      </c>
    </row>
    <row r="212" s="2" customFormat="1" ht="24.15" customHeight="1">
      <c r="A212" s="39"/>
      <c r="B212" s="40"/>
      <c r="C212" s="219" t="s">
        <v>307</v>
      </c>
      <c r="D212" s="219" t="s">
        <v>138</v>
      </c>
      <c r="E212" s="220" t="s">
        <v>860</v>
      </c>
      <c r="F212" s="221" t="s">
        <v>861</v>
      </c>
      <c r="G212" s="222" t="s">
        <v>204</v>
      </c>
      <c r="H212" s="223">
        <v>2</v>
      </c>
      <c r="I212" s="224"/>
      <c r="J212" s="225">
        <f>ROUND(I212*H212,2)</f>
        <v>0</v>
      </c>
      <c r="K212" s="221" t="s">
        <v>142</v>
      </c>
      <c r="L212" s="45"/>
      <c r="M212" s="226" t="s">
        <v>1</v>
      </c>
      <c r="N212" s="227" t="s">
        <v>38</v>
      </c>
      <c r="O212" s="92"/>
      <c r="P212" s="228">
        <f>O212*H212</f>
        <v>0</v>
      </c>
      <c r="Q212" s="228">
        <v>0.047370000000000002</v>
      </c>
      <c r="R212" s="228">
        <f>Q212*H212</f>
        <v>0.094740000000000005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143</v>
      </c>
      <c r="AT212" s="230" t="s">
        <v>138</v>
      </c>
      <c r="AU212" s="230" t="s">
        <v>83</v>
      </c>
      <c r="AY212" s="18" t="s">
        <v>136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81</v>
      </c>
      <c r="BK212" s="231">
        <f>ROUND(I212*H212,2)</f>
        <v>0</v>
      </c>
      <c r="BL212" s="18" t="s">
        <v>143</v>
      </c>
      <c r="BM212" s="230" t="s">
        <v>862</v>
      </c>
    </row>
    <row r="213" s="2" customFormat="1">
      <c r="A213" s="39"/>
      <c r="B213" s="40"/>
      <c r="C213" s="41"/>
      <c r="D213" s="232" t="s">
        <v>145</v>
      </c>
      <c r="E213" s="41"/>
      <c r="F213" s="233" t="s">
        <v>863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145</v>
      </c>
      <c r="AU213" s="18" t="s">
        <v>83</v>
      </c>
    </row>
    <row r="214" s="2" customFormat="1" ht="24.15" customHeight="1">
      <c r="A214" s="39"/>
      <c r="B214" s="40"/>
      <c r="C214" s="219" t="s">
        <v>314</v>
      </c>
      <c r="D214" s="219" t="s">
        <v>138</v>
      </c>
      <c r="E214" s="220" t="s">
        <v>864</v>
      </c>
      <c r="F214" s="221" t="s">
        <v>865</v>
      </c>
      <c r="G214" s="222" t="s">
        <v>204</v>
      </c>
      <c r="H214" s="223">
        <v>2.8999999999999999</v>
      </c>
      <c r="I214" s="224"/>
      <c r="J214" s="225">
        <f>ROUND(I214*H214,2)</f>
        <v>0</v>
      </c>
      <c r="K214" s="221" t="s">
        <v>142</v>
      </c>
      <c r="L214" s="45"/>
      <c r="M214" s="226" t="s">
        <v>1</v>
      </c>
      <c r="N214" s="227" t="s">
        <v>38</v>
      </c>
      <c r="O214" s="92"/>
      <c r="P214" s="228">
        <f>O214*H214</f>
        <v>0</v>
      </c>
      <c r="Q214" s="228">
        <v>0.01353</v>
      </c>
      <c r="R214" s="228">
        <f>Q214*H214</f>
        <v>0.039237000000000001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143</v>
      </c>
      <c r="AT214" s="230" t="s">
        <v>138</v>
      </c>
      <c r="AU214" s="230" t="s">
        <v>83</v>
      </c>
      <c r="AY214" s="18" t="s">
        <v>136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81</v>
      </c>
      <c r="BK214" s="231">
        <f>ROUND(I214*H214,2)</f>
        <v>0</v>
      </c>
      <c r="BL214" s="18" t="s">
        <v>143</v>
      </c>
      <c r="BM214" s="230" t="s">
        <v>866</v>
      </c>
    </row>
    <row r="215" s="2" customFormat="1">
      <c r="A215" s="39"/>
      <c r="B215" s="40"/>
      <c r="C215" s="41"/>
      <c r="D215" s="232" t="s">
        <v>145</v>
      </c>
      <c r="E215" s="41"/>
      <c r="F215" s="233" t="s">
        <v>867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145</v>
      </c>
      <c r="AU215" s="18" t="s">
        <v>83</v>
      </c>
    </row>
    <row r="216" s="2" customFormat="1" ht="24.15" customHeight="1">
      <c r="A216" s="39"/>
      <c r="B216" s="40"/>
      <c r="C216" s="219" t="s">
        <v>319</v>
      </c>
      <c r="D216" s="219" t="s">
        <v>138</v>
      </c>
      <c r="E216" s="220" t="s">
        <v>868</v>
      </c>
      <c r="F216" s="221" t="s">
        <v>869</v>
      </c>
      <c r="G216" s="222" t="s">
        <v>153</v>
      </c>
      <c r="H216" s="223">
        <v>339.57499999999999</v>
      </c>
      <c r="I216" s="224"/>
      <c r="J216" s="225">
        <f>ROUND(I216*H216,2)</f>
        <v>0</v>
      </c>
      <c r="K216" s="221" t="s">
        <v>142</v>
      </c>
      <c r="L216" s="45"/>
      <c r="M216" s="226" t="s">
        <v>1</v>
      </c>
      <c r="N216" s="227" t="s">
        <v>38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0.01</v>
      </c>
      <c r="T216" s="229">
        <f>S216*H216</f>
        <v>3.39575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143</v>
      </c>
      <c r="AT216" s="230" t="s">
        <v>138</v>
      </c>
      <c r="AU216" s="230" t="s">
        <v>83</v>
      </c>
      <c r="AY216" s="18" t="s">
        <v>136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81</v>
      </c>
      <c r="BK216" s="231">
        <f>ROUND(I216*H216,2)</f>
        <v>0</v>
      </c>
      <c r="BL216" s="18" t="s">
        <v>143</v>
      </c>
      <c r="BM216" s="230" t="s">
        <v>870</v>
      </c>
    </row>
    <row r="217" s="2" customFormat="1">
      <c r="A217" s="39"/>
      <c r="B217" s="40"/>
      <c r="C217" s="41"/>
      <c r="D217" s="232" t="s">
        <v>145</v>
      </c>
      <c r="E217" s="41"/>
      <c r="F217" s="233" t="s">
        <v>871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145</v>
      </c>
      <c r="AU217" s="18" t="s">
        <v>83</v>
      </c>
    </row>
    <row r="218" s="13" customFormat="1">
      <c r="A218" s="13"/>
      <c r="B218" s="237"/>
      <c r="C218" s="238"/>
      <c r="D218" s="232" t="s">
        <v>147</v>
      </c>
      <c r="E218" s="239" t="s">
        <v>1</v>
      </c>
      <c r="F218" s="240" t="s">
        <v>872</v>
      </c>
      <c r="G218" s="238"/>
      <c r="H218" s="241">
        <v>290.67500000000001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147</v>
      </c>
      <c r="AU218" s="247" t="s">
        <v>83</v>
      </c>
      <c r="AV218" s="13" t="s">
        <v>83</v>
      </c>
      <c r="AW218" s="13" t="s">
        <v>30</v>
      </c>
      <c r="AX218" s="13" t="s">
        <v>73</v>
      </c>
      <c r="AY218" s="247" t="s">
        <v>136</v>
      </c>
    </row>
    <row r="219" s="13" customFormat="1">
      <c r="A219" s="13"/>
      <c r="B219" s="237"/>
      <c r="C219" s="238"/>
      <c r="D219" s="232" t="s">
        <v>147</v>
      </c>
      <c r="E219" s="239" t="s">
        <v>1</v>
      </c>
      <c r="F219" s="240" t="s">
        <v>873</v>
      </c>
      <c r="G219" s="238"/>
      <c r="H219" s="241">
        <v>48.899999999999999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147</v>
      </c>
      <c r="AU219" s="247" t="s">
        <v>83</v>
      </c>
      <c r="AV219" s="13" t="s">
        <v>83</v>
      </c>
      <c r="AW219" s="13" t="s">
        <v>30</v>
      </c>
      <c r="AX219" s="13" t="s">
        <v>73</v>
      </c>
      <c r="AY219" s="247" t="s">
        <v>136</v>
      </c>
    </row>
    <row r="220" s="2" customFormat="1" ht="24.15" customHeight="1">
      <c r="A220" s="39"/>
      <c r="B220" s="40"/>
      <c r="C220" s="219" t="s">
        <v>326</v>
      </c>
      <c r="D220" s="219" t="s">
        <v>138</v>
      </c>
      <c r="E220" s="220" t="s">
        <v>874</v>
      </c>
      <c r="F220" s="221" t="s">
        <v>875</v>
      </c>
      <c r="G220" s="222" t="s">
        <v>153</v>
      </c>
      <c r="H220" s="223">
        <v>17.640000000000001</v>
      </c>
      <c r="I220" s="224"/>
      <c r="J220" s="225">
        <f>ROUND(I220*H220,2)</f>
        <v>0</v>
      </c>
      <c r="K220" s="221" t="s">
        <v>142</v>
      </c>
      <c r="L220" s="45"/>
      <c r="M220" s="226" t="s">
        <v>1</v>
      </c>
      <c r="N220" s="227" t="s">
        <v>38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0.023</v>
      </c>
      <c r="T220" s="229">
        <f>S220*H220</f>
        <v>0.40572000000000003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143</v>
      </c>
      <c r="AT220" s="230" t="s">
        <v>138</v>
      </c>
      <c r="AU220" s="230" t="s">
        <v>83</v>
      </c>
      <c r="AY220" s="18" t="s">
        <v>136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81</v>
      </c>
      <c r="BK220" s="231">
        <f>ROUND(I220*H220,2)</f>
        <v>0</v>
      </c>
      <c r="BL220" s="18" t="s">
        <v>143</v>
      </c>
      <c r="BM220" s="230" t="s">
        <v>876</v>
      </c>
    </row>
    <row r="221" s="2" customFormat="1">
      <c r="A221" s="39"/>
      <c r="B221" s="40"/>
      <c r="C221" s="41"/>
      <c r="D221" s="232" t="s">
        <v>145</v>
      </c>
      <c r="E221" s="41"/>
      <c r="F221" s="233" t="s">
        <v>877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145</v>
      </c>
      <c r="AU221" s="18" t="s">
        <v>83</v>
      </c>
    </row>
    <row r="222" s="13" customFormat="1">
      <c r="A222" s="13"/>
      <c r="B222" s="237"/>
      <c r="C222" s="238"/>
      <c r="D222" s="232" t="s">
        <v>147</v>
      </c>
      <c r="E222" s="239" t="s">
        <v>1</v>
      </c>
      <c r="F222" s="240" t="s">
        <v>878</v>
      </c>
      <c r="G222" s="238"/>
      <c r="H222" s="241">
        <v>6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147</v>
      </c>
      <c r="AU222" s="247" t="s">
        <v>83</v>
      </c>
      <c r="AV222" s="13" t="s">
        <v>83</v>
      </c>
      <c r="AW222" s="13" t="s">
        <v>30</v>
      </c>
      <c r="AX222" s="13" t="s">
        <v>73</v>
      </c>
      <c r="AY222" s="247" t="s">
        <v>136</v>
      </c>
    </row>
    <row r="223" s="13" customFormat="1">
      <c r="A223" s="13"/>
      <c r="B223" s="237"/>
      <c r="C223" s="238"/>
      <c r="D223" s="232" t="s">
        <v>147</v>
      </c>
      <c r="E223" s="239" t="s">
        <v>1</v>
      </c>
      <c r="F223" s="240" t="s">
        <v>879</v>
      </c>
      <c r="G223" s="238"/>
      <c r="H223" s="241">
        <v>6.8399999999999999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147</v>
      </c>
      <c r="AU223" s="247" t="s">
        <v>83</v>
      </c>
      <c r="AV223" s="13" t="s">
        <v>83</v>
      </c>
      <c r="AW223" s="13" t="s">
        <v>30</v>
      </c>
      <c r="AX223" s="13" t="s">
        <v>73</v>
      </c>
      <c r="AY223" s="247" t="s">
        <v>136</v>
      </c>
    </row>
    <row r="224" s="13" customFormat="1">
      <c r="A224" s="13"/>
      <c r="B224" s="237"/>
      <c r="C224" s="238"/>
      <c r="D224" s="232" t="s">
        <v>147</v>
      </c>
      <c r="E224" s="239" t="s">
        <v>1</v>
      </c>
      <c r="F224" s="240" t="s">
        <v>880</v>
      </c>
      <c r="G224" s="238"/>
      <c r="H224" s="241">
        <v>4.7999999999999998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147</v>
      </c>
      <c r="AU224" s="247" t="s">
        <v>83</v>
      </c>
      <c r="AV224" s="13" t="s">
        <v>83</v>
      </c>
      <c r="AW224" s="13" t="s">
        <v>30</v>
      </c>
      <c r="AX224" s="13" t="s">
        <v>73</v>
      </c>
      <c r="AY224" s="247" t="s">
        <v>136</v>
      </c>
    </row>
    <row r="225" s="2" customFormat="1" ht="24.15" customHeight="1">
      <c r="A225" s="39"/>
      <c r="B225" s="40"/>
      <c r="C225" s="219" t="s">
        <v>330</v>
      </c>
      <c r="D225" s="219" t="s">
        <v>138</v>
      </c>
      <c r="E225" s="220" t="s">
        <v>881</v>
      </c>
      <c r="F225" s="221" t="s">
        <v>882</v>
      </c>
      <c r="G225" s="222" t="s">
        <v>153</v>
      </c>
      <c r="H225" s="223">
        <v>35.700000000000003</v>
      </c>
      <c r="I225" s="224"/>
      <c r="J225" s="225">
        <f>ROUND(I225*H225,2)</f>
        <v>0</v>
      </c>
      <c r="K225" s="221" t="s">
        <v>142</v>
      </c>
      <c r="L225" s="45"/>
      <c r="M225" s="226" t="s">
        <v>1</v>
      </c>
      <c r="N225" s="227" t="s">
        <v>38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0.050000000000000003</v>
      </c>
      <c r="T225" s="229">
        <f>S225*H225</f>
        <v>1.7850000000000001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143</v>
      </c>
      <c r="AT225" s="230" t="s">
        <v>138</v>
      </c>
      <c r="AU225" s="230" t="s">
        <v>83</v>
      </c>
      <c r="AY225" s="18" t="s">
        <v>136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81</v>
      </c>
      <c r="BK225" s="231">
        <f>ROUND(I225*H225,2)</f>
        <v>0</v>
      </c>
      <c r="BL225" s="18" t="s">
        <v>143</v>
      </c>
      <c r="BM225" s="230" t="s">
        <v>883</v>
      </c>
    </row>
    <row r="226" s="2" customFormat="1">
      <c r="A226" s="39"/>
      <c r="B226" s="40"/>
      <c r="C226" s="41"/>
      <c r="D226" s="232" t="s">
        <v>145</v>
      </c>
      <c r="E226" s="41"/>
      <c r="F226" s="233" t="s">
        <v>884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145</v>
      </c>
      <c r="AU226" s="18" t="s">
        <v>83</v>
      </c>
    </row>
    <row r="227" s="13" customFormat="1">
      <c r="A227" s="13"/>
      <c r="B227" s="237"/>
      <c r="C227" s="238"/>
      <c r="D227" s="232" t="s">
        <v>147</v>
      </c>
      <c r="E227" s="239" t="s">
        <v>1</v>
      </c>
      <c r="F227" s="240" t="s">
        <v>885</v>
      </c>
      <c r="G227" s="238"/>
      <c r="H227" s="241">
        <v>44.100000000000001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147</v>
      </c>
      <c r="AU227" s="247" t="s">
        <v>83</v>
      </c>
      <c r="AV227" s="13" t="s">
        <v>83</v>
      </c>
      <c r="AW227" s="13" t="s">
        <v>30</v>
      </c>
      <c r="AX227" s="13" t="s">
        <v>73</v>
      </c>
      <c r="AY227" s="247" t="s">
        <v>136</v>
      </c>
    </row>
    <row r="228" s="13" customFormat="1">
      <c r="A228" s="13"/>
      <c r="B228" s="237"/>
      <c r="C228" s="238"/>
      <c r="D228" s="232" t="s">
        <v>147</v>
      </c>
      <c r="E228" s="239" t="s">
        <v>1</v>
      </c>
      <c r="F228" s="240" t="s">
        <v>886</v>
      </c>
      <c r="G228" s="238"/>
      <c r="H228" s="241">
        <v>-8.4000000000000004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147</v>
      </c>
      <c r="AU228" s="247" t="s">
        <v>83</v>
      </c>
      <c r="AV228" s="13" t="s">
        <v>83</v>
      </c>
      <c r="AW228" s="13" t="s">
        <v>30</v>
      </c>
      <c r="AX228" s="13" t="s">
        <v>73</v>
      </c>
      <c r="AY228" s="247" t="s">
        <v>136</v>
      </c>
    </row>
    <row r="229" s="14" customFormat="1">
      <c r="A229" s="14"/>
      <c r="B229" s="248"/>
      <c r="C229" s="249"/>
      <c r="D229" s="232" t="s">
        <v>147</v>
      </c>
      <c r="E229" s="250" t="s">
        <v>1</v>
      </c>
      <c r="F229" s="251" t="s">
        <v>150</v>
      </c>
      <c r="G229" s="249"/>
      <c r="H229" s="252">
        <v>35.700000000000003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147</v>
      </c>
      <c r="AU229" s="258" t="s">
        <v>83</v>
      </c>
      <c r="AV229" s="14" t="s">
        <v>143</v>
      </c>
      <c r="AW229" s="14" t="s">
        <v>30</v>
      </c>
      <c r="AX229" s="14" t="s">
        <v>81</v>
      </c>
      <c r="AY229" s="258" t="s">
        <v>136</v>
      </c>
    </row>
    <row r="230" s="12" customFormat="1" ht="22.8" customHeight="1">
      <c r="A230" s="12"/>
      <c r="B230" s="203"/>
      <c r="C230" s="204"/>
      <c r="D230" s="205" t="s">
        <v>72</v>
      </c>
      <c r="E230" s="217" t="s">
        <v>887</v>
      </c>
      <c r="F230" s="217" t="s">
        <v>888</v>
      </c>
      <c r="G230" s="204"/>
      <c r="H230" s="204"/>
      <c r="I230" s="207"/>
      <c r="J230" s="218">
        <f>BK230</f>
        <v>0</v>
      </c>
      <c r="K230" s="204"/>
      <c r="L230" s="209"/>
      <c r="M230" s="210"/>
      <c r="N230" s="211"/>
      <c r="O230" s="211"/>
      <c r="P230" s="212">
        <f>SUM(P231:P233)</f>
        <v>0</v>
      </c>
      <c r="Q230" s="211"/>
      <c r="R230" s="212">
        <f>SUM(R231:R233)</f>
        <v>0.25</v>
      </c>
      <c r="S230" s="211"/>
      <c r="T230" s="213">
        <f>SUM(T231:T233)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4" t="s">
        <v>81</v>
      </c>
      <c r="AT230" s="215" t="s">
        <v>72</v>
      </c>
      <c r="AU230" s="215" t="s">
        <v>81</v>
      </c>
      <c r="AY230" s="214" t="s">
        <v>136</v>
      </c>
      <c r="BK230" s="216">
        <f>SUM(BK231:BK233)</f>
        <v>0</v>
      </c>
    </row>
    <row r="231" s="2" customFormat="1" ht="24.15" customHeight="1">
      <c r="A231" s="39"/>
      <c r="B231" s="40"/>
      <c r="C231" s="219" t="s">
        <v>337</v>
      </c>
      <c r="D231" s="219" t="s">
        <v>138</v>
      </c>
      <c r="E231" s="220" t="s">
        <v>889</v>
      </c>
      <c r="F231" s="221" t="s">
        <v>890</v>
      </c>
      <c r="G231" s="222" t="s">
        <v>891</v>
      </c>
      <c r="H231" s="223">
        <v>1</v>
      </c>
      <c r="I231" s="224"/>
      <c r="J231" s="225">
        <f>ROUND(I231*H231,2)</f>
        <v>0</v>
      </c>
      <c r="K231" s="221" t="s">
        <v>1</v>
      </c>
      <c r="L231" s="45"/>
      <c r="M231" s="226" t="s">
        <v>1</v>
      </c>
      <c r="N231" s="227" t="s">
        <v>38</v>
      </c>
      <c r="O231" s="92"/>
      <c r="P231" s="228">
        <f>O231*H231</f>
        <v>0</v>
      </c>
      <c r="Q231" s="228">
        <v>0.25</v>
      </c>
      <c r="R231" s="228">
        <f>Q231*H231</f>
        <v>0.25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143</v>
      </c>
      <c r="AT231" s="230" t="s">
        <v>138</v>
      </c>
      <c r="AU231" s="230" t="s">
        <v>83</v>
      </c>
      <c r="AY231" s="18" t="s">
        <v>136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81</v>
      </c>
      <c r="BK231" s="231">
        <f>ROUND(I231*H231,2)</f>
        <v>0</v>
      </c>
      <c r="BL231" s="18" t="s">
        <v>143</v>
      </c>
      <c r="BM231" s="230" t="s">
        <v>892</v>
      </c>
    </row>
    <row r="232" s="2" customFormat="1">
      <c r="A232" s="39"/>
      <c r="B232" s="40"/>
      <c r="C232" s="41"/>
      <c r="D232" s="232" t="s">
        <v>145</v>
      </c>
      <c r="E232" s="41"/>
      <c r="F232" s="233" t="s">
        <v>890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145</v>
      </c>
      <c r="AU232" s="18" t="s">
        <v>83</v>
      </c>
    </row>
    <row r="233" s="13" customFormat="1">
      <c r="A233" s="13"/>
      <c r="B233" s="237"/>
      <c r="C233" s="238"/>
      <c r="D233" s="232" t="s">
        <v>147</v>
      </c>
      <c r="E233" s="239" t="s">
        <v>1</v>
      </c>
      <c r="F233" s="240" t="s">
        <v>81</v>
      </c>
      <c r="G233" s="238"/>
      <c r="H233" s="241">
        <v>1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147</v>
      </c>
      <c r="AU233" s="247" t="s">
        <v>83</v>
      </c>
      <c r="AV233" s="13" t="s">
        <v>83</v>
      </c>
      <c r="AW233" s="13" t="s">
        <v>30</v>
      </c>
      <c r="AX233" s="13" t="s">
        <v>81</v>
      </c>
      <c r="AY233" s="247" t="s">
        <v>136</v>
      </c>
    </row>
    <row r="234" s="12" customFormat="1" ht="22.8" customHeight="1">
      <c r="A234" s="12"/>
      <c r="B234" s="203"/>
      <c r="C234" s="204"/>
      <c r="D234" s="205" t="s">
        <v>72</v>
      </c>
      <c r="E234" s="217" t="s">
        <v>893</v>
      </c>
      <c r="F234" s="217" t="s">
        <v>894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SUM(P235:P247)</f>
        <v>0</v>
      </c>
      <c r="Q234" s="211"/>
      <c r="R234" s="212">
        <f>SUM(R235:R247)</f>
        <v>0</v>
      </c>
      <c r="S234" s="211"/>
      <c r="T234" s="213">
        <f>SUM(T235:T247)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81</v>
      </c>
      <c r="AT234" s="215" t="s">
        <v>72</v>
      </c>
      <c r="AU234" s="215" t="s">
        <v>81</v>
      </c>
      <c r="AY234" s="214" t="s">
        <v>136</v>
      </c>
      <c r="BK234" s="216">
        <f>SUM(BK235:BK247)</f>
        <v>0</v>
      </c>
    </row>
    <row r="235" s="2" customFormat="1" ht="24.15" customHeight="1">
      <c r="A235" s="39"/>
      <c r="B235" s="40"/>
      <c r="C235" s="219" t="s">
        <v>216</v>
      </c>
      <c r="D235" s="219" t="s">
        <v>138</v>
      </c>
      <c r="E235" s="220" t="s">
        <v>895</v>
      </c>
      <c r="F235" s="221" t="s">
        <v>896</v>
      </c>
      <c r="G235" s="222" t="s">
        <v>295</v>
      </c>
      <c r="H235" s="223">
        <v>37.895000000000003</v>
      </c>
      <c r="I235" s="224"/>
      <c r="J235" s="225">
        <f>ROUND(I235*H235,2)</f>
        <v>0</v>
      </c>
      <c r="K235" s="221" t="s">
        <v>142</v>
      </c>
      <c r="L235" s="45"/>
      <c r="M235" s="226" t="s">
        <v>1</v>
      </c>
      <c r="N235" s="227" t="s">
        <v>38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143</v>
      </c>
      <c r="AT235" s="230" t="s">
        <v>138</v>
      </c>
      <c r="AU235" s="230" t="s">
        <v>83</v>
      </c>
      <c r="AY235" s="18" t="s">
        <v>136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81</v>
      </c>
      <c r="BK235" s="231">
        <f>ROUND(I235*H235,2)</f>
        <v>0</v>
      </c>
      <c r="BL235" s="18" t="s">
        <v>143</v>
      </c>
      <c r="BM235" s="230" t="s">
        <v>897</v>
      </c>
    </row>
    <row r="236" s="2" customFormat="1">
      <c r="A236" s="39"/>
      <c r="B236" s="40"/>
      <c r="C236" s="41"/>
      <c r="D236" s="232" t="s">
        <v>145</v>
      </c>
      <c r="E236" s="41"/>
      <c r="F236" s="233" t="s">
        <v>898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145</v>
      </c>
      <c r="AU236" s="18" t="s">
        <v>83</v>
      </c>
    </row>
    <row r="237" s="2" customFormat="1" ht="24.15" customHeight="1">
      <c r="A237" s="39"/>
      <c r="B237" s="40"/>
      <c r="C237" s="219" t="s">
        <v>353</v>
      </c>
      <c r="D237" s="219" t="s">
        <v>138</v>
      </c>
      <c r="E237" s="220" t="s">
        <v>899</v>
      </c>
      <c r="F237" s="221" t="s">
        <v>900</v>
      </c>
      <c r="G237" s="222" t="s">
        <v>295</v>
      </c>
      <c r="H237" s="223">
        <v>720.005</v>
      </c>
      <c r="I237" s="224"/>
      <c r="J237" s="225">
        <f>ROUND(I237*H237,2)</f>
        <v>0</v>
      </c>
      <c r="K237" s="221" t="s">
        <v>142</v>
      </c>
      <c r="L237" s="45"/>
      <c r="M237" s="226" t="s">
        <v>1</v>
      </c>
      <c r="N237" s="227" t="s">
        <v>38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143</v>
      </c>
      <c r="AT237" s="230" t="s">
        <v>138</v>
      </c>
      <c r="AU237" s="230" t="s">
        <v>83</v>
      </c>
      <c r="AY237" s="18" t="s">
        <v>136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81</v>
      </c>
      <c r="BK237" s="231">
        <f>ROUND(I237*H237,2)</f>
        <v>0</v>
      </c>
      <c r="BL237" s="18" t="s">
        <v>143</v>
      </c>
      <c r="BM237" s="230" t="s">
        <v>901</v>
      </c>
    </row>
    <row r="238" s="2" customFormat="1">
      <c r="A238" s="39"/>
      <c r="B238" s="40"/>
      <c r="C238" s="41"/>
      <c r="D238" s="232" t="s">
        <v>145</v>
      </c>
      <c r="E238" s="41"/>
      <c r="F238" s="233" t="s">
        <v>902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145</v>
      </c>
      <c r="AU238" s="18" t="s">
        <v>83</v>
      </c>
    </row>
    <row r="239" s="13" customFormat="1">
      <c r="A239" s="13"/>
      <c r="B239" s="237"/>
      <c r="C239" s="238"/>
      <c r="D239" s="232" t="s">
        <v>147</v>
      </c>
      <c r="E239" s="238"/>
      <c r="F239" s="240" t="s">
        <v>903</v>
      </c>
      <c r="G239" s="238"/>
      <c r="H239" s="241">
        <v>720.005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147</v>
      </c>
      <c r="AU239" s="247" t="s">
        <v>83</v>
      </c>
      <c r="AV239" s="13" t="s">
        <v>83</v>
      </c>
      <c r="AW239" s="13" t="s">
        <v>4</v>
      </c>
      <c r="AX239" s="13" t="s">
        <v>81</v>
      </c>
      <c r="AY239" s="247" t="s">
        <v>136</v>
      </c>
    </row>
    <row r="240" s="2" customFormat="1" ht="24.15" customHeight="1">
      <c r="A240" s="39"/>
      <c r="B240" s="40"/>
      <c r="C240" s="219" t="s">
        <v>322</v>
      </c>
      <c r="D240" s="219" t="s">
        <v>138</v>
      </c>
      <c r="E240" s="220" t="s">
        <v>904</v>
      </c>
      <c r="F240" s="221" t="s">
        <v>905</v>
      </c>
      <c r="G240" s="222" t="s">
        <v>295</v>
      </c>
      <c r="H240" s="223">
        <v>37.895000000000003</v>
      </c>
      <c r="I240" s="224"/>
      <c r="J240" s="225">
        <f>ROUND(I240*H240,2)</f>
        <v>0</v>
      </c>
      <c r="K240" s="221" t="s">
        <v>142</v>
      </c>
      <c r="L240" s="45"/>
      <c r="M240" s="226" t="s">
        <v>1</v>
      </c>
      <c r="N240" s="227" t="s">
        <v>38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143</v>
      </c>
      <c r="AT240" s="230" t="s">
        <v>138</v>
      </c>
      <c r="AU240" s="230" t="s">
        <v>83</v>
      </c>
      <c r="AY240" s="18" t="s">
        <v>136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81</v>
      </c>
      <c r="BK240" s="231">
        <f>ROUND(I240*H240,2)</f>
        <v>0</v>
      </c>
      <c r="BL240" s="18" t="s">
        <v>143</v>
      </c>
      <c r="BM240" s="230" t="s">
        <v>906</v>
      </c>
    </row>
    <row r="241" s="2" customFormat="1">
      <c r="A241" s="39"/>
      <c r="B241" s="40"/>
      <c r="C241" s="41"/>
      <c r="D241" s="232" t="s">
        <v>145</v>
      </c>
      <c r="E241" s="41"/>
      <c r="F241" s="233" t="s">
        <v>907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145</v>
      </c>
      <c r="AU241" s="18" t="s">
        <v>83</v>
      </c>
    </row>
    <row r="242" s="2" customFormat="1" ht="24.15" customHeight="1">
      <c r="A242" s="39"/>
      <c r="B242" s="40"/>
      <c r="C242" s="219" t="s">
        <v>370</v>
      </c>
      <c r="D242" s="219" t="s">
        <v>138</v>
      </c>
      <c r="E242" s="220" t="s">
        <v>908</v>
      </c>
      <c r="F242" s="221" t="s">
        <v>909</v>
      </c>
      <c r="G242" s="222" t="s">
        <v>295</v>
      </c>
      <c r="H242" s="223">
        <v>34.341999999999999</v>
      </c>
      <c r="I242" s="224"/>
      <c r="J242" s="225">
        <f>ROUND(I242*H242,2)</f>
        <v>0</v>
      </c>
      <c r="K242" s="221" t="s">
        <v>142</v>
      </c>
      <c r="L242" s="45"/>
      <c r="M242" s="226" t="s">
        <v>1</v>
      </c>
      <c r="N242" s="227" t="s">
        <v>38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143</v>
      </c>
      <c r="AT242" s="230" t="s">
        <v>138</v>
      </c>
      <c r="AU242" s="230" t="s">
        <v>83</v>
      </c>
      <c r="AY242" s="18" t="s">
        <v>136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81</v>
      </c>
      <c r="BK242" s="231">
        <f>ROUND(I242*H242,2)</f>
        <v>0</v>
      </c>
      <c r="BL242" s="18" t="s">
        <v>143</v>
      </c>
      <c r="BM242" s="230" t="s">
        <v>910</v>
      </c>
    </row>
    <row r="243" s="2" customFormat="1">
      <c r="A243" s="39"/>
      <c r="B243" s="40"/>
      <c r="C243" s="41"/>
      <c r="D243" s="232" t="s">
        <v>145</v>
      </c>
      <c r="E243" s="41"/>
      <c r="F243" s="233" t="s">
        <v>911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145</v>
      </c>
      <c r="AU243" s="18" t="s">
        <v>83</v>
      </c>
    </row>
    <row r="244" s="13" customFormat="1">
      <c r="A244" s="13"/>
      <c r="B244" s="237"/>
      <c r="C244" s="238"/>
      <c r="D244" s="232" t="s">
        <v>147</v>
      </c>
      <c r="E244" s="239" t="s">
        <v>1</v>
      </c>
      <c r="F244" s="240" t="s">
        <v>912</v>
      </c>
      <c r="G244" s="238"/>
      <c r="H244" s="241">
        <v>34.341999999999999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147</v>
      </c>
      <c r="AU244" s="247" t="s">
        <v>83</v>
      </c>
      <c r="AV244" s="13" t="s">
        <v>83</v>
      </c>
      <c r="AW244" s="13" t="s">
        <v>30</v>
      </c>
      <c r="AX244" s="13" t="s">
        <v>81</v>
      </c>
      <c r="AY244" s="247" t="s">
        <v>136</v>
      </c>
    </row>
    <row r="245" s="2" customFormat="1" ht="37.8" customHeight="1">
      <c r="A245" s="39"/>
      <c r="B245" s="40"/>
      <c r="C245" s="219" t="s">
        <v>376</v>
      </c>
      <c r="D245" s="219" t="s">
        <v>138</v>
      </c>
      <c r="E245" s="220" t="s">
        <v>913</v>
      </c>
      <c r="F245" s="221" t="s">
        <v>914</v>
      </c>
      <c r="G245" s="222" t="s">
        <v>295</v>
      </c>
      <c r="H245" s="223">
        <v>4.452</v>
      </c>
      <c r="I245" s="224"/>
      <c r="J245" s="225">
        <f>ROUND(I245*H245,2)</f>
        <v>0</v>
      </c>
      <c r="K245" s="221" t="s">
        <v>142</v>
      </c>
      <c r="L245" s="45"/>
      <c r="M245" s="226" t="s">
        <v>1</v>
      </c>
      <c r="N245" s="227" t="s">
        <v>38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143</v>
      </c>
      <c r="AT245" s="230" t="s">
        <v>138</v>
      </c>
      <c r="AU245" s="230" t="s">
        <v>83</v>
      </c>
      <c r="AY245" s="18" t="s">
        <v>136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81</v>
      </c>
      <c r="BK245" s="231">
        <f>ROUND(I245*H245,2)</f>
        <v>0</v>
      </c>
      <c r="BL245" s="18" t="s">
        <v>143</v>
      </c>
      <c r="BM245" s="230" t="s">
        <v>915</v>
      </c>
    </row>
    <row r="246" s="2" customFormat="1">
      <c r="A246" s="39"/>
      <c r="B246" s="40"/>
      <c r="C246" s="41"/>
      <c r="D246" s="232" t="s">
        <v>145</v>
      </c>
      <c r="E246" s="41"/>
      <c r="F246" s="233" t="s">
        <v>916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145</v>
      </c>
      <c r="AU246" s="18" t="s">
        <v>83</v>
      </c>
    </row>
    <row r="247" s="13" customFormat="1">
      <c r="A247" s="13"/>
      <c r="B247" s="237"/>
      <c r="C247" s="238"/>
      <c r="D247" s="232" t="s">
        <v>147</v>
      </c>
      <c r="E247" s="239" t="s">
        <v>1</v>
      </c>
      <c r="F247" s="240" t="s">
        <v>917</v>
      </c>
      <c r="G247" s="238"/>
      <c r="H247" s="241">
        <v>4.452</v>
      </c>
      <c r="I247" s="242"/>
      <c r="J247" s="238"/>
      <c r="K247" s="238"/>
      <c r="L247" s="243"/>
      <c r="M247" s="291"/>
      <c r="N247" s="292"/>
      <c r="O247" s="292"/>
      <c r="P247" s="292"/>
      <c r="Q247" s="292"/>
      <c r="R247" s="292"/>
      <c r="S247" s="292"/>
      <c r="T247" s="29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147</v>
      </c>
      <c r="AU247" s="247" t="s">
        <v>83</v>
      </c>
      <c r="AV247" s="13" t="s">
        <v>83</v>
      </c>
      <c r="AW247" s="13" t="s">
        <v>30</v>
      </c>
      <c r="AX247" s="13" t="s">
        <v>81</v>
      </c>
      <c r="AY247" s="247" t="s">
        <v>136</v>
      </c>
    </row>
    <row r="248" s="2" customFormat="1" ht="6.96" customHeight="1">
      <c r="A248" s="39"/>
      <c r="B248" s="67"/>
      <c r="C248" s="68"/>
      <c r="D248" s="68"/>
      <c r="E248" s="68"/>
      <c r="F248" s="68"/>
      <c r="G248" s="68"/>
      <c r="H248" s="68"/>
      <c r="I248" s="68"/>
      <c r="J248" s="68"/>
      <c r="K248" s="68"/>
      <c r="L248" s="45"/>
      <c r="M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</row>
  </sheetData>
  <sheetProtection sheet="1" autoFilter="0" formatColumns="0" formatRows="0" objects="1" scenarios="1" spinCount="100000" saltValue="j/JmMINVhdZZDir7wGUG9t1h27LcgcynYo54Z4fYV7zdV+LOgQcsIGdqXYyjUB/xgs9gaE1MheUl+4UsbGySYQ==" hashValue="aI6kC0zFQO19U2CVnWQGZgpizAsPeSat//PwKg00lCVZ2urAiyWcMQua/e20SBS8XucNHx5WXMtDeZJEk7Fq+g==" algorithmName="SHA-512" password="CC35"/>
  <autoFilter ref="C119:K24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 xml:space="preserve">Oprava  střechy  - VB Vladislav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ROUND((SUM(BE122:BE212)),  2)</f>
        <v>0</v>
      </c>
      <c r="G33" s="39"/>
      <c r="H33" s="39"/>
      <c r="I33" s="156">
        <v>0.20999999999999999</v>
      </c>
      <c r="J33" s="155">
        <f>ROUND(((SUM(BE122:BE212))*I33),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ROUND((SUM(BF122:BF212)),  2)</f>
        <v>0</v>
      </c>
      <c r="G34" s="39"/>
      <c r="H34" s="39"/>
      <c r="I34" s="156">
        <v>0.14999999999999999</v>
      </c>
      <c r="J34" s="155">
        <f>ROUND(((SUM(BF122:BF212))*I34),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ROUND((SUM(BG122:BG212)),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ROUND((SUM(BH122:BH212)),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ROUND((SUM(BI122:BI212)),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Oprava  střechy  - VB Vladislav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919</v>
      </c>
      <c r="E99" s="183"/>
      <c r="F99" s="183"/>
      <c r="G99" s="183"/>
      <c r="H99" s="183"/>
      <c r="I99" s="183"/>
      <c r="J99" s="184">
        <f>J134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920</v>
      </c>
      <c r="E100" s="189"/>
      <c r="F100" s="189"/>
      <c r="G100" s="189"/>
      <c r="H100" s="189"/>
      <c r="I100" s="189"/>
      <c r="J100" s="190">
        <f>J135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921</v>
      </c>
      <c r="E101" s="189"/>
      <c r="F101" s="189"/>
      <c r="G101" s="189"/>
      <c r="H101" s="189"/>
      <c r="I101" s="189"/>
      <c r="J101" s="190">
        <f>J147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922</v>
      </c>
      <c r="E102" s="183"/>
      <c r="F102" s="183"/>
      <c r="G102" s="183"/>
      <c r="H102" s="183"/>
      <c r="I102" s="183"/>
      <c r="J102" s="184">
        <f>J209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 xml:space="preserve">Oprava  střechy  - VB Vladislav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03 - Elektroinstalace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29. 10. 2020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29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27</v>
      </c>
      <c r="D119" s="41"/>
      <c r="E119" s="41"/>
      <c r="F119" s="28" t="str">
        <f>IF(E18="","",E18)</f>
        <v>Vyplň údaj</v>
      </c>
      <c r="G119" s="41"/>
      <c r="H119" s="41"/>
      <c r="I119" s="33" t="s">
        <v>31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123</v>
      </c>
      <c r="D121" s="195" t="s">
        <v>58</v>
      </c>
      <c r="E121" s="195" t="s">
        <v>54</v>
      </c>
      <c r="F121" s="195" t="s">
        <v>55</v>
      </c>
      <c r="G121" s="195" t="s">
        <v>124</v>
      </c>
      <c r="H121" s="195" t="s">
        <v>125</v>
      </c>
      <c r="I121" s="195" t="s">
        <v>126</v>
      </c>
      <c r="J121" s="195" t="s">
        <v>98</v>
      </c>
      <c r="K121" s="196" t="s">
        <v>127</v>
      </c>
      <c r="L121" s="197"/>
      <c r="M121" s="101" t="s">
        <v>1</v>
      </c>
      <c r="N121" s="102" t="s">
        <v>37</v>
      </c>
      <c r="O121" s="102" t="s">
        <v>128</v>
      </c>
      <c r="P121" s="102" t="s">
        <v>129</v>
      </c>
      <c r="Q121" s="102" t="s">
        <v>130</v>
      </c>
      <c r="R121" s="102" t="s">
        <v>131</v>
      </c>
      <c r="S121" s="102" t="s">
        <v>132</v>
      </c>
      <c r="T121" s="103" t="s">
        <v>133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134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P123+P134+P209</f>
        <v>0</v>
      </c>
      <c r="Q122" s="105"/>
      <c r="R122" s="200">
        <f>R123+R134+R209</f>
        <v>0.27832999999999997</v>
      </c>
      <c r="S122" s="105"/>
      <c r="T122" s="201">
        <f>T123+T134+T209</f>
        <v>5.3789999999999996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72</v>
      </c>
      <c r="AU122" s="18" t="s">
        <v>100</v>
      </c>
      <c r="BK122" s="202">
        <f>BK123+BK134+BK209</f>
        <v>0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135</v>
      </c>
      <c r="F123" s="206" t="s">
        <v>135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0.14999999999999999</v>
      </c>
      <c r="S123" s="211"/>
      <c r="T123" s="213">
        <f>T124</f>
        <v>5.3789999999999996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81</v>
      </c>
      <c r="AT123" s="215" t="s">
        <v>72</v>
      </c>
      <c r="AU123" s="215" t="s">
        <v>73</v>
      </c>
      <c r="AY123" s="214" t="s">
        <v>136</v>
      </c>
      <c r="BK123" s="216">
        <f>BK124</f>
        <v>0</v>
      </c>
    </row>
    <row r="124" s="12" customFormat="1" ht="22.8" customHeight="1">
      <c r="A124" s="12"/>
      <c r="B124" s="203"/>
      <c r="C124" s="204"/>
      <c r="D124" s="205" t="s">
        <v>72</v>
      </c>
      <c r="E124" s="217" t="s">
        <v>201</v>
      </c>
      <c r="F124" s="217" t="s">
        <v>251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SUM(P125:P133)</f>
        <v>0</v>
      </c>
      <c r="Q124" s="211"/>
      <c r="R124" s="212">
        <f>SUM(R125:R133)</f>
        <v>0.14999999999999999</v>
      </c>
      <c r="S124" s="211"/>
      <c r="T124" s="213">
        <f>SUM(T125:T133)</f>
        <v>5.3789999999999996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81</v>
      </c>
      <c r="AT124" s="215" t="s">
        <v>72</v>
      </c>
      <c r="AU124" s="215" t="s">
        <v>81</v>
      </c>
      <c r="AY124" s="214" t="s">
        <v>136</v>
      </c>
      <c r="BK124" s="216">
        <f>SUM(BK125:BK133)</f>
        <v>0</v>
      </c>
    </row>
    <row r="125" s="2" customFormat="1" ht="24.15" customHeight="1">
      <c r="A125" s="39"/>
      <c r="B125" s="40"/>
      <c r="C125" s="219" t="s">
        <v>81</v>
      </c>
      <c r="D125" s="219" t="s">
        <v>138</v>
      </c>
      <c r="E125" s="220" t="s">
        <v>923</v>
      </c>
      <c r="F125" s="221" t="s">
        <v>924</v>
      </c>
      <c r="G125" s="222" t="s">
        <v>448</v>
      </c>
      <c r="H125" s="223">
        <v>85</v>
      </c>
      <c r="I125" s="224"/>
      <c r="J125" s="225">
        <f>ROUND(I125*H125,2)</f>
        <v>0</v>
      </c>
      <c r="K125" s="221" t="s">
        <v>142</v>
      </c>
      <c r="L125" s="45"/>
      <c r="M125" s="226" t="s">
        <v>1</v>
      </c>
      <c r="N125" s="227" t="s">
        <v>38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0.014999999999999999</v>
      </c>
      <c r="T125" s="229">
        <f>S125*H125</f>
        <v>1.2749999999999999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143</v>
      </c>
      <c r="AT125" s="230" t="s">
        <v>138</v>
      </c>
      <c r="AU125" s="230" t="s">
        <v>83</v>
      </c>
      <c r="AY125" s="18" t="s">
        <v>136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81</v>
      </c>
      <c r="BK125" s="231">
        <f>ROUND(I125*H125,2)</f>
        <v>0</v>
      </c>
      <c r="BL125" s="18" t="s">
        <v>143</v>
      </c>
      <c r="BM125" s="230" t="s">
        <v>925</v>
      </c>
    </row>
    <row r="126" s="2" customFormat="1">
      <c r="A126" s="39"/>
      <c r="B126" s="40"/>
      <c r="C126" s="41"/>
      <c r="D126" s="232" t="s">
        <v>145</v>
      </c>
      <c r="E126" s="41"/>
      <c r="F126" s="233" t="s">
        <v>926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145</v>
      </c>
      <c r="AU126" s="18" t="s">
        <v>83</v>
      </c>
    </row>
    <row r="127" s="13" customFormat="1">
      <c r="A127" s="13"/>
      <c r="B127" s="237"/>
      <c r="C127" s="238"/>
      <c r="D127" s="232" t="s">
        <v>147</v>
      </c>
      <c r="E127" s="239" t="s">
        <v>1</v>
      </c>
      <c r="F127" s="240" t="s">
        <v>674</v>
      </c>
      <c r="G127" s="238"/>
      <c r="H127" s="241">
        <v>85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147</v>
      </c>
      <c r="AU127" s="247" t="s">
        <v>83</v>
      </c>
      <c r="AV127" s="13" t="s">
        <v>83</v>
      </c>
      <c r="AW127" s="13" t="s">
        <v>30</v>
      </c>
      <c r="AX127" s="13" t="s">
        <v>81</v>
      </c>
      <c r="AY127" s="247" t="s">
        <v>136</v>
      </c>
    </row>
    <row r="128" s="2" customFormat="1" ht="24.15" customHeight="1">
      <c r="A128" s="39"/>
      <c r="B128" s="40"/>
      <c r="C128" s="219" t="s">
        <v>83</v>
      </c>
      <c r="D128" s="219" t="s">
        <v>138</v>
      </c>
      <c r="E128" s="220" t="s">
        <v>927</v>
      </c>
      <c r="F128" s="221" t="s">
        <v>928</v>
      </c>
      <c r="G128" s="222" t="s">
        <v>204</v>
      </c>
      <c r="H128" s="223">
        <v>228</v>
      </c>
      <c r="I128" s="224"/>
      <c r="J128" s="225">
        <f>ROUND(I128*H128,2)</f>
        <v>0</v>
      </c>
      <c r="K128" s="221" t="s">
        <v>142</v>
      </c>
      <c r="L128" s="45"/>
      <c r="M128" s="226" t="s">
        <v>1</v>
      </c>
      <c r="N128" s="227" t="s">
        <v>38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0.017999999999999999</v>
      </c>
      <c r="T128" s="229">
        <f>S128*H128</f>
        <v>4.1040000000000001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143</v>
      </c>
      <c r="AT128" s="230" t="s">
        <v>138</v>
      </c>
      <c r="AU128" s="230" t="s">
        <v>83</v>
      </c>
      <c r="AY128" s="18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81</v>
      </c>
      <c r="BK128" s="231">
        <f>ROUND(I128*H128,2)</f>
        <v>0</v>
      </c>
      <c r="BL128" s="18" t="s">
        <v>143</v>
      </c>
      <c r="BM128" s="230" t="s">
        <v>929</v>
      </c>
    </row>
    <row r="129" s="2" customFormat="1">
      <c r="A129" s="39"/>
      <c r="B129" s="40"/>
      <c r="C129" s="41"/>
      <c r="D129" s="232" t="s">
        <v>145</v>
      </c>
      <c r="E129" s="41"/>
      <c r="F129" s="233" t="s">
        <v>930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145</v>
      </c>
      <c r="AU129" s="18" t="s">
        <v>83</v>
      </c>
    </row>
    <row r="130" s="13" customFormat="1">
      <c r="A130" s="13"/>
      <c r="B130" s="237"/>
      <c r="C130" s="238"/>
      <c r="D130" s="232" t="s">
        <v>147</v>
      </c>
      <c r="E130" s="239" t="s">
        <v>1</v>
      </c>
      <c r="F130" s="240" t="s">
        <v>931</v>
      </c>
      <c r="G130" s="238"/>
      <c r="H130" s="241">
        <v>228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147</v>
      </c>
      <c r="AU130" s="247" t="s">
        <v>83</v>
      </c>
      <c r="AV130" s="13" t="s">
        <v>83</v>
      </c>
      <c r="AW130" s="13" t="s">
        <v>30</v>
      </c>
      <c r="AX130" s="13" t="s">
        <v>81</v>
      </c>
      <c r="AY130" s="247" t="s">
        <v>136</v>
      </c>
    </row>
    <row r="131" s="2" customFormat="1" ht="14.4" customHeight="1">
      <c r="A131" s="39"/>
      <c r="B131" s="40"/>
      <c r="C131" s="269" t="s">
        <v>158</v>
      </c>
      <c r="D131" s="269" t="s">
        <v>218</v>
      </c>
      <c r="E131" s="270" t="s">
        <v>932</v>
      </c>
      <c r="F131" s="271" t="s">
        <v>933</v>
      </c>
      <c r="G131" s="272" t="s">
        <v>295</v>
      </c>
      <c r="H131" s="273">
        <v>0.14999999999999999</v>
      </c>
      <c r="I131" s="274"/>
      <c r="J131" s="275">
        <f>ROUND(I131*H131,2)</f>
        <v>0</v>
      </c>
      <c r="K131" s="271" t="s">
        <v>142</v>
      </c>
      <c r="L131" s="276"/>
      <c r="M131" s="277" t="s">
        <v>1</v>
      </c>
      <c r="N131" s="278" t="s">
        <v>38</v>
      </c>
      <c r="O131" s="92"/>
      <c r="P131" s="228">
        <f>O131*H131</f>
        <v>0</v>
      </c>
      <c r="Q131" s="228">
        <v>1</v>
      </c>
      <c r="R131" s="228">
        <f>Q131*H131</f>
        <v>0.14999999999999999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195</v>
      </c>
      <c r="AT131" s="230" t="s">
        <v>218</v>
      </c>
      <c r="AU131" s="230" t="s">
        <v>83</v>
      </c>
      <c r="AY131" s="18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81</v>
      </c>
      <c r="BK131" s="231">
        <f>ROUND(I131*H131,2)</f>
        <v>0</v>
      </c>
      <c r="BL131" s="18" t="s">
        <v>143</v>
      </c>
      <c r="BM131" s="230" t="s">
        <v>934</v>
      </c>
    </row>
    <row r="132" s="2" customFormat="1">
      <c r="A132" s="39"/>
      <c r="B132" s="40"/>
      <c r="C132" s="41"/>
      <c r="D132" s="232" t="s">
        <v>145</v>
      </c>
      <c r="E132" s="41"/>
      <c r="F132" s="233" t="s">
        <v>933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145</v>
      </c>
      <c r="AU132" s="18" t="s">
        <v>83</v>
      </c>
    </row>
    <row r="133" s="13" customFormat="1">
      <c r="A133" s="13"/>
      <c r="B133" s="237"/>
      <c r="C133" s="238"/>
      <c r="D133" s="232" t="s">
        <v>147</v>
      </c>
      <c r="E133" s="239" t="s">
        <v>1</v>
      </c>
      <c r="F133" s="240" t="s">
        <v>935</v>
      </c>
      <c r="G133" s="238"/>
      <c r="H133" s="241">
        <v>0.14999999999999999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147</v>
      </c>
      <c r="AU133" s="247" t="s">
        <v>83</v>
      </c>
      <c r="AV133" s="13" t="s">
        <v>83</v>
      </c>
      <c r="AW133" s="13" t="s">
        <v>30</v>
      </c>
      <c r="AX133" s="13" t="s">
        <v>81</v>
      </c>
      <c r="AY133" s="247" t="s">
        <v>136</v>
      </c>
    </row>
    <row r="134" s="12" customFormat="1" ht="25.92" customHeight="1">
      <c r="A134" s="12"/>
      <c r="B134" s="203"/>
      <c r="C134" s="204"/>
      <c r="D134" s="205" t="s">
        <v>72</v>
      </c>
      <c r="E134" s="206" t="s">
        <v>298</v>
      </c>
      <c r="F134" s="206" t="s">
        <v>936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P135+P147</f>
        <v>0</v>
      </c>
      <c r="Q134" s="211"/>
      <c r="R134" s="212">
        <f>R135+R147</f>
        <v>0.12833</v>
      </c>
      <c r="S134" s="211"/>
      <c r="T134" s="213">
        <f>T135+T147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83</v>
      </c>
      <c r="AT134" s="215" t="s">
        <v>72</v>
      </c>
      <c r="AU134" s="215" t="s">
        <v>73</v>
      </c>
      <c r="AY134" s="214" t="s">
        <v>136</v>
      </c>
      <c r="BK134" s="216">
        <f>BK135+BK147</f>
        <v>0</v>
      </c>
    </row>
    <row r="135" s="12" customFormat="1" ht="22.8" customHeight="1">
      <c r="A135" s="12"/>
      <c r="B135" s="203"/>
      <c r="C135" s="204"/>
      <c r="D135" s="205" t="s">
        <v>72</v>
      </c>
      <c r="E135" s="217" t="s">
        <v>937</v>
      </c>
      <c r="F135" s="217" t="s">
        <v>938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SUM(P136:P146)</f>
        <v>0</v>
      </c>
      <c r="Q135" s="211"/>
      <c r="R135" s="212">
        <f>SUM(R136:R146)</f>
        <v>0</v>
      </c>
      <c r="S135" s="211"/>
      <c r="T135" s="213">
        <f>SUM(T136:T146)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83</v>
      </c>
      <c r="AT135" s="215" t="s">
        <v>72</v>
      </c>
      <c r="AU135" s="215" t="s">
        <v>81</v>
      </c>
      <c r="AY135" s="214" t="s">
        <v>136</v>
      </c>
      <c r="BK135" s="216">
        <f>SUM(BK136:BK146)</f>
        <v>0</v>
      </c>
    </row>
    <row r="136" s="2" customFormat="1" ht="24.15" customHeight="1">
      <c r="A136" s="39"/>
      <c r="B136" s="40"/>
      <c r="C136" s="219" t="s">
        <v>143</v>
      </c>
      <c r="D136" s="219" t="s">
        <v>138</v>
      </c>
      <c r="E136" s="220" t="s">
        <v>939</v>
      </c>
      <c r="F136" s="221" t="s">
        <v>940</v>
      </c>
      <c r="G136" s="222" t="s">
        <v>448</v>
      </c>
      <c r="H136" s="223">
        <v>2</v>
      </c>
      <c r="I136" s="224"/>
      <c r="J136" s="225">
        <f>ROUND(I136*H136,2)</f>
        <v>0</v>
      </c>
      <c r="K136" s="221" t="s">
        <v>142</v>
      </c>
      <c r="L136" s="45"/>
      <c r="M136" s="226" t="s">
        <v>1</v>
      </c>
      <c r="N136" s="227" t="s">
        <v>38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252</v>
      </c>
      <c r="AT136" s="230" t="s">
        <v>138</v>
      </c>
      <c r="AU136" s="230" t="s">
        <v>83</v>
      </c>
      <c r="AY136" s="18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81</v>
      </c>
      <c r="BK136" s="231">
        <f>ROUND(I136*H136,2)</f>
        <v>0</v>
      </c>
      <c r="BL136" s="18" t="s">
        <v>252</v>
      </c>
      <c r="BM136" s="230" t="s">
        <v>941</v>
      </c>
    </row>
    <row r="137" s="2" customFormat="1">
      <c r="A137" s="39"/>
      <c r="B137" s="40"/>
      <c r="C137" s="41"/>
      <c r="D137" s="232" t="s">
        <v>145</v>
      </c>
      <c r="E137" s="41"/>
      <c r="F137" s="233" t="s">
        <v>942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145</v>
      </c>
      <c r="AU137" s="18" t="s">
        <v>83</v>
      </c>
    </row>
    <row r="138" s="13" customFormat="1">
      <c r="A138" s="13"/>
      <c r="B138" s="237"/>
      <c r="C138" s="238"/>
      <c r="D138" s="232" t="s">
        <v>147</v>
      </c>
      <c r="E138" s="239" t="s">
        <v>1</v>
      </c>
      <c r="F138" s="240" t="s">
        <v>943</v>
      </c>
      <c r="G138" s="238"/>
      <c r="H138" s="241">
        <v>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147</v>
      </c>
      <c r="AU138" s="247" t="s">
        <v>83</v>
      </c>
      <c r="AV138" s="13" t="s">
        <v>83</v>
      </c>
      <c r="AW138" s="13" t="s">
        <v>30</v>
      </c>
      <c r="AX138" s="13" t="s">
        <v>73</v>
      </c>
      <c r="AY138" s="247" t="s">
        <v>136</v>
      </c>
    </row>
    <row r="139" s="13" customFormat="1">
      <c r="A139" s="13"/>
      <c r="B139" s="237"/>
      <c r="C139" s="238"/>
      <c r="D139" s="232" t="s">
        <v>147</v>
      </c>
      <c r="E139" s="239" t="s">
        <v>1</v>
      </c>
      <c r="F139" s="240" t="s">
        <v>944</v>
      </c>
      <c r="G139" s="238"/>
      <c r="H139" s="241">
        <v>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147</v>
      </c>
      <c r="AU139" s="247" t="s">
        <v>83</v>
      </c>
      <c r="AV139" s="13" t="s">
        <v>83</v>
      </c>
      <c r="AW139" s="13" t="s">
        <v>30</v>
      </c>
      <c r="AX139" s="13" t="s">
        <v>73</v>
      </c>
      <c r="AY139" s="247" t="s">
        <v>136</v>
      </c>
    </row>
    <row r="140" s="14" customFormat="1">
      <c r="A140" s="14"/>
      <c r="B140" s="248"/>
      <c r="C140" s="249"/>
      <c r="D140" s="232" t="s">
        <v>147</v>
      </c>
      <c r="E140" s="250" t="s">
        <v>1</v>
      </c>
      <c r="F140" s="251" t="s">
        <v>150</v>
      </c>
      <c r="G140" s="249"/>
      <c r="H140" s="252">
        <v>2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147</v>
      </c>
      <c r="AU140" s="258" t="s">
        <v>83</v>
      </c>
      <c r="AV140" s="14" t="s">
        <v>143</v>
      </c>
      <c r="AW140" s="14" t="s">
        <v>30</v>
      </c>
      <c r="AX140" s="14" t="s">
        <v>81</v>
      </c>
      <c r="AY140" s="258" t="s">
        <v>136</v>
      </c>
    </row>
    <row r="141" s="2" customFormat="1" ht="24.15" customHeight="1">
      <c r="A141" s="39"/>
      <c r="B141" s="40"/>
      <c r="C141" s="219" t="s">
        <v>170</v>
      </c>
      <c r="D141" s="219" t="s">
        <v>138</v>
      </c>
      <c r="E141" s="220" t="s">
        <v>945</v>
      </c>
      <c r="F141" s="221" t="s">
        <v>946</v>
      </c>
      <c r="G141" s="222" t="s">
        <v>947</v>
      </c>
      <c r="H141" s="223">
        <v>2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38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143</v>
      </c>
      <c r="AT141" s="230" t="s">
        <v>138</v>
      </c>
      <c r="AU141" s="230" t="s">
        <v>83</v>
      </c>
      <c r="AY141" s="18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81</v>
      </c>
      <c r="BK141" s="231">
        <f>ROUND(I141*H141,2)</f>
        <v>0</v>
      </c>
      <c r="BL141" s="18" t="s">
        <v>143</v>
      </c>
      <c r="BM141" s="230" t="s">
        <v>948</v>
      </c>
    </row>
    <row r="142" s="2" customFormat="1">
      <c r="A142" s="39"/>
      <c r="B142" s="40"/>
      <c r="C142" s="41"/>
      <c r="D142" s="232" t="s">
        <v>145</v>
      </c>
      <c r="E142" s="41"/>
      <c r="F142" s="233" t="s">
        <v>949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145</v>
      </c>
      <c r="AU142" s="18" t="s">
        <v>83</v>
      </c>
    </row>
    <row r="143" s="2" customFormat="1">
      <c r="A143" s="39"/>
      <c r="B143" s="40"/>
      <c r="C143" s="41"/>
      <c r="D143" s="232" t="s">
        <v>652</v>
      </c>
      <c r="E143" s="41"/>
      <c r="F143" s="290" t="s">
        <v>950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652</v>
      </c>
      <c r="AU143" s="18" t="s">
        <v>83</v>
      </c>
    </row>
    <row r="144" s="13" customFormat="1">
      <c r="A144" s="13"/>
      <c r="B144" s="237"/>
      <c r="C144" s="238"/>
      <c r="D144" s="232" t="s">
        <v>147</v>
      </c>
      <c r="E144" s="239" t="s">
        <v>1</v>
      </c>
      <c r="F144" s="240" t="s">
        <v>951</v>
      </c>
      <c r="G144" s="238"/>
      <c r="H144" s="241">
        <v>1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147</v>
      </c>
      <c r="AU144" s="247" t="s">
        <v>83</v>
      </c>
      <c r="AV144" s="13" t="s">
        <v>83</v>
      </c>
      <c r="AW144" s="13" t="s">
        <v>30</v>
      </c>
      <c r="AX144" s="13" t="s">
        <v>73</v>
      </c>
      <c r="AY144" s="247" t="s">
        <v>136</v>
      </c>
    </row>
    <row r="145" s="13" customFormat="1">
      <c r="A145" s="13"/>
      <c r="B145" s="237"/>
      <c r="C145" s="238"/>
      <c r="D145" s="232" t="s">
        <v>147</v>
      </c>
      <c r="E145" s="239" t="s">
        <v>1</v>
      </c>
      <c r="F145" s="240" t="s">
        <v>952</v>
      </c>
      <c r="G145" s="238"/>
      <c r="H145" s="241">
        <v>1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147</v>
      </c>
      <c r="AU145" s="247" t="s">
        <v>83</v>
      </c>
      <c r="AV145" s="13" t="s">
        <v>83</v>
      </c>
      <c r="AW145" s="13" t="s">
        <v>30</v>
      </c>
      <c r="AX145" s="13" t="s">
        <v>73</v>
      </c>
      <c r="AY145" s="247" t="s">
        <v>136</v>
      </c>
    </row>
    <row r="146" s="14" customFormat="1">
      <c r="A146" s="14"/>
      <c r="B146" s="248"/>
      <c r="C146" s="249"/>
      <c r="D146" s="232" t="s">
        <v>147</v>
      </c>
      <c r="E146" s="250" t="s">
        <v>1</v>
      </c>
      <c r="F146" s="251" t="s">
        <v>150</v>
      </c>
      <c r="G146" s="249"/>
      <c r="H146" s="252">
        <v>2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147</v>
      </c>
      <c r="AU146" s="258" t="s">
        <v>83</v>
      </c>
      <c r="AV146" s="14" t="s">
        <v>143</v>
      </c>
      <c r="AW146" s="14" t="s">
        <v>30</v>
      </c>
      <c r="AX146" s="14" t="s">
        <v>81</v>
      </c>
      <c r="AY146" s="258" t="s">
        <v>136</v>
      </c>
    </row>
    <row r="147" s="12" customFormat="1" ht="22.8" customHeight="1">
      <c r="A147" s="12"/>
      <c r="B147" s="203"/>
      <c r="C147" s="204"/>
      <c r="D147" s="205" t="s">
        <v>72</v>
      </c>
      <c r="E147" s="217" t="s">
        <v>953</v>
      </c>
      <c r="F147" s="217" t="s">
        <v>954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SUM(P148:P208)</f>
        <v>0</v>
      </c>
      <c r="Q147" s="211"/>
      <c r="R147" s="212">
        <f>SUM(R148:R208)</f>
        <v>0.12833</v>
      </c>
      <c r="S147" s="211"/>
      <c r="T147" s="213">
        <f>SUM(T148:T208)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83</v>
      </c>
      <c r="AT147" s="215" t="s">
        <v>72</v>
      </c>
      <c r="AU147" s="215" t="s">
        <v>81</v>
      </c>
      <c r="AY147" s="214" t="s">
        <v>136</v>
      </c>
      <c r="BK147" s="216">
        <f>SUM(BK148:BK208)</f>
        <v>0</v>
      </c>
    </row>
    <row r="148" s="2" customFormat="1" ht="24.15" customHeight="1">
      <c r="A148" s="39"/>
      <c r="B148" s="40"/>
      <c r="C148" s="219" t="s">
        <v>176</v>
      </c>
      <c r="D148" s="219" t="s">
        <v>138</v>
      </c>
      <c r="E148" s="220" t="s">
        <v>955</v>
      </c>
      <c r="F148" s="221" t="s">
        <v>956</v>
      </c>
      <c r="G148" s="222" t="s">
        <v>448</v>
      </c>
      <c r="H148" s="223">
        <v>50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38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143</v>
      </c>
      <c r="AT148" s="230" t="s">
        <v>138</v>
      </c>
      <c r="AU148" s="230" t="s">
        <v>83</v>
      </c>
      <c r="AY148" s="18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81</v>
      </c>
      <c r="BK148" s="231">
        <f>ROUND(I148*H148,2)</f>
        <v>0</v>
      </c>
      <c r="BL148" s="18" t="s">
        <v>143</v>
      </c>
      <c r="BM148" s="230" t="s">
        <v>957</v>
      </c>
    </row>
    <row r="149" s="2" customFormat="1">
      <c r="A149" s="39"/>
      <c r="B149" s="40"/>
      <c r="C149" s="41"/>
      <c r="D149" s="232" t="s">
        <v>145</v>
      </c>
      <c r="E149" s="41"/>
      <c r="F149" s="233" t="s">
        <v>956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145</v>
      </c>
      <c r="AU149" s="18" t="s">
        <v>83</v>
      </c>
    </row>
    <row r="150" s="2" customFormat="1" ht="24.15" customHeight="1">
      <c r="A150" s="39"/>
      <c r="B150" s="40"/>
      <c r="C150" s="219" t="s">
        <v>188</v>
      </c>
      <c r="D150" s="219" t="s">
        <v>138</v>
      </c>
      <c r="E150" s="220" t="s">
        <v>958</v>
      </c>
      <c r="F150" s="221" t="s">
        <v>959</v>
      </c>
      <c r="G150" s="222" t="s">
        <v>448</v>
      </c>
      <c r="H150" s="223">
        <v>35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38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143</v>
      </c>
      <c r="AT150" s="230" t="s">
        <v>138</v>
      </c>
      <c r="AU150" s="230" t="s">
        <v>83</v>
      </c>
      <c r="AY150" s="18" t="s">
        <v>136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81</v>
      </c>
      <c r="BK150" s="231">
        <f>ROUND(I150*H150,2)</f>
        <v>0</v>
      </c>
      <c r="BL150" s="18" t="s">
        <v>143</v>
      </c>
      <c r="BM150" s="230" t="s">
        <v>960</v>
      </c>
    </row>
    <row r="151" s="2" customFormat="1">
      <c r="A151" s="39"/>
      <c r="B151" s="40"/>
      <c r="C151" s="41"/>
      <c r="D151" s="232" t="s">
        <v>145</v>
      </c>
      <c r="E151" s="41"/>
      <c r="F151" s="233" t="s">
        <v>959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145</v>
      </c>
      <c r="AU151" s="18" t="s">
        <v>83</v>
      </c>
    </row>
    <row r="152" s="2" customFormat="1" ht="24.15" customHeight="1">
      <c r="A152" s="39"/>
      <c r="B152" s="40"/>
      <c r="C152" s="219" t="s">
        <v>195</v>
      </c>
      <c r="D152" s="219" t="s">
        <v>138</v>
      </c>
      <c r="E152" s="220" t="s">
        <v>961</v>
      </c>
      <c r="F152" s="221" t="s">
        <v>962</v>
      </c>
      <c r="G152" s="222" t="s">
        <v>448</v>
      </c>
      <c r="H152" s="223">
        <v>7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38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143</v>
      </c>
      <c r="AT152" s="230" t="s">
        <v>138</v>
      </c>
      <c r="AU152" s="230" t="s">
        <v>83</v>
      </c>
      <c r="AY152" s="18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81</v>
      </c>
      <c r="BK152" s="231">
        <f>ROUND(I152*H152,2)</f>
        <v>0</v>
      </c>
      <c r="BL152" s="18" t="s">
        <v>143</v>
      </c>
      <c r="BM152" s="230" t="s">
        <v>963</v>
      </c>
    </row>
    <row r="153" s="2" customFormat="1">
      <c r="A153" s="39"/>
      <c r="B153" s="40"/>
      <c r="C153" s="41"/>
      <c r="D153" s="232" t="s">
        <v>145</v>
      </c>
      <c r="E153" s="41"/>
      <c r="F153" s="233" t="s">
        <v>962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145</v>
      </c>
      <c r="AU153" s="18" t="s">
        <v>83</v>
      </c>
    </row>
    <row r="154" s="2" customFormat="1" ht="24.15" customHeight="1">
      <c r="A154" s="39"/>
      <c r="B154" s="40"/>
      <c r="C154" s="219" t="s">
        <v>201</v>
      </c>
      <c r="D154" s="219" t="s">
        <v>138</v>
      </c>
      <c r="E154" s="220" t="s">
        <v>964</v>
      </c>
      <c r="F154" s="221" t="s">
        <v>965</v>
      </c>
      <c r="G154" s="222" t="s">
        <v>448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38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143</v>
      </c>
      <c r="AT154" s="230" t="s">
        <v>138</v>
      </c>
      <c r="AU154" s="230" t="s">
        <v>83</v>
      </c>
      <c r="AY154" s="18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81</v>
      </c>
      <c r="BK154" s="231">
        <f>ROUND(I154*H154,2)</f>
        <v>0</v>
      </c>
      <c r="BL154" s="18" t="s">
        <v>143</v>
      </c>
      <c r="BM154" s="230" t="s">
        <v>966</v>
      </c>
    </row>
    <row r="155" s="2" customFormat="1">
      <c r="A155" s="39"/>
      <c r="B155" s="40"/>
      <c r="C155" s="41"/>
      <c r="D155" s="232" t="s">
        <v>145</v>
      </c>
      <c r="E155" s="41"/>
      <c r="F155" s="233" t="s">
        <v>965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145</v>
      </c>
      <c r="AU155" s="18" t="s">
        <v>83</v>
      </c>
    </row>
    <row r="156" s="2" customFormat="1" ht="24.15" customHeight="1">
      <c r="A156" s="39"/>
      <c r="B156" s="40"/>
      <c r="C156" s="219" t="s">
        <v>211</v>
      </c>
      <c r="D156" s="219" t="s">
        <v>138</v>
      </c>
      <c r="E156" s="220" t="s">
        <v>967</v>
      </c>
      <c r="F156" s="221" t="s">
        <v>968</v>
      </c>
      <c r="G156" s="222" t="s">
        <v>448</v>
      </c>
      <c r="H156" s="223">
        <v>8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38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143</v>
      </c>
      <c r="AT156" s="230" t="s">
        <v>138</v>
      </c>
      <c r="AU156" s="230" t="s">
        <v>83</v>
      </c>
      <c r="AY156" s="18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81</v>
      </c>
      <c r="BK156" s="231">
        <f>ROUND(I156*H156,2)</f>
        <v>0</v>
      </c>
      <c r="BL156" s="18" t="s">
        <v>143</v>
      </c>
      <c r="BM156" s="230" t="s">
        <v>969</v>
      </c>
    </row>
    <row r="157" s="2" customFormat="1">
      <c r="A157" s="39"/>
      <c r="B157" s="40"/>
      <c r="C157" s="41"/>
      <c r="D157" s="232" t="s">
        <v>145</v>
      </c>
      <c r="E157" s="41"/>
      <c r="F157" s="233" t="s">
        <v>968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145</v>
      </c>
      <c r="AU157" s="18" t="s">
        <v>83</v>
      </c>
    </row>
    <row r="158" s="2" customFormat="1" ht="24.15" customHeight="1">
      <c r="A158" s="39"/>
      <c r="B158" s="40"/>
      <c r="C158" s="219" t="s">
        <v>217</v>
      </c>
      <c r="D158" s="219" t="s">
        <v>138</v>
      </c>
      <c r="E158" s="220" t="s">
        <v>970</v>
      </c>
      <c r="F158" s="221" t="s">
        <v>971</v>
      </c>
      <c r="G158" s="222" t="s">
        <v>448</v>
      </c>
      <c r="H158" s="223">
        <v>2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38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143</v>
      </c>
      <c r="AT158" s="230" t="s">
        <v>138</v>
      </c>
      <c r="AU158" s="230" t="s">
        <v>83</v>
      </c>
      <c r="AY158" s="18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81</v>
      </c>
      <c r="BK158" s="231">
        <f>ROUND(I158*H158,2)</f>
        <v>0</v>
      </c>
      <c r="BL158" s="18" t="s">
        <v>143</v>
      </c>
      <c r="BM158" s="230" t="s">
        <v>972</v>
      </c>
    </row>
    <row r="159" s="2" customFormat="1">
      <c r="A159" s="39"/>
      <c r="B159" s="40"/>
      <c r="C159" s="41"/>
      <c r="D159" s="232" t="s">
        <v>145</v>
      </c>
      <c r="E159" s="41"/>
      <c r="F159" s="233" t="s">
        <v>971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145</v>
      </c>
      <c r="AU159" s="18" t="s">
        <v>83</v>
      </c>
    </row>
    <row r="160" s="2" customFormat="1" ht="24.15" customHeight="1">
      <c r="A160" s="39"/>
      <c r="B160" s="40"/>
      <c r="C160" s="219" t="s">
        <v>224</v>
      </c>
      <c r="D160" s="219" t="s">
        <v>138</v>
      </c>
      <c r="E160" s="220" t="s">
        <v>973</v>
      </c>
      <c r="F160" s="221" t="s">
        <v>974</v>
      </c>
      <c r="G160" s="222" t="s">
        <v>448</v>
      </c>
      <c r="H160" s="223">
        <v>2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38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143</v>
      </c>
      <c r="AT160" s="230" t="s">
        <v>138</v>
      </c>
      <c r="AU160" s="230" t="s">
        <v>83</v>
      </c>
      <c r="AY160" s="18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81</v>
      </c>
      <c r="BK160" s="231">
        <f>ROUND(I160*H160,2)</f>
        <v>0</v>
      </c>
      <c r="BL160" s="18" t="s">
        <v>143</v>
      </c>
      <c r="BM160" s="230" t="s">
        <v>975</v>
      </c>
    </row>
    <row r="161" s="2" customFormat="1">
      <c r="A161" s="39"/>
      <c r="B161" s="40"/>
      <c r="C161" s="41"/>
      <c r="D161" s="232" t="s">
        <v>145</v>
      </c>
      <c r="E161" s="41"/>
      <c r="F161" s="233" t="s">
        <v>974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145</v>
      </c>
      <c r="AU161" s="18" t="s">
        <v>83</v>
      </c>
    </row>
    <row r="162" s="2" customFormat="1" ht="24.15" customHeight="1">
      <c r="A162" s="39"/>
      <c r="B162" s="40"/>
      <c r="C162" s="219" t="s">
        <v>232</v>
      </c>
      <c r="D162" s="219" t="s">
        <v>138</v>
      </c>
      <c r="E162" s="220" t="s">
        <v>976</v>
      </c>
      <c r="F162" s="221" t="s">
        <v>977</v>
      </c>
      <c r="G162" s="222" t="s">
        <v>448</v>
      </c>
      <c r="H162" s="223">
        <v>24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38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143</v>
      </c>
      <c r="AT162" s="230" t="s">
        <v>138</v>
      </c>
      <c r="AU162" s="230" t="s">
        <v>83</v>
      </c>
      <c r="AY162" s="18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81</v>
      </c>
      <c r="BK162" s="231">
        <f>ROUND(I162*H162,2)</f>
        <v>0</v>
      </c>
      <c r="BL162" s="18" t="s">
        <v>143</v>
      </c>
      <c r="BM162" s="230" t="s">
        <v>978</v>
      </c>
    </row>
    <row r="163" s="2" customFormat="1">
      <c r="A163" s="39"/>
      <c r="B163" s="40"/>
      <c r="C163" s="41"/>
      <c r="D163" s="232" t="s">
        <v>145</v>
      </c>
      <c r="E163" s="41"/>
      <c r="F163" s="233" t="s">
        <v>977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145</v>
      </c>
      <c r="AU163" s="18" t="s">
        <v>83</v>
      </c>
    </row>
    <row r="164" s="2" customFormat="1" ht="24.15" customHeight="1">
      <c r="A164" s="39"/>
      <c r="B164" s="40"/>
      <c r="C164" s="219" t="s">
        <v>239</v>
      </c>
      <c r="D164" s="219" t="s">
        <v>138</v>
      </c>
      <c r="E164" s="220" t="s">
        <v>979</v>
      </c>
      <c r="F164" s="221" t="s">
        <v>980</v>
      </c>
      <c r="G164" s="222" t="s">
        <v>448</v>
      </c>
      <c r="H164" s="223">
        <v>15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38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143</v>
      </c>
      <c r="AT164" s="230" t="s">
        <v>138</v>
      </c>
      <c r="AU164" s="230" t="s">
        <v>83</v>
      </c>
      <c r="AY164" s="18" t="s">
        <v>136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81</v>
      </c>
      <c r="BK164" s="231">
        <f>ROUND(I164*H164,2)</f>
        <v>0</v>
      </c>
      <c r="BL164" s="18" t="s">
        <v>143</v>
      </c>
      <c r="BM164" s="230" t="s">
        <v>981</v>
      </c>
    </row>
    <row r="165" s="2" customFormat="1">
      <c r="A165" s="39"/>
      <c r="B165" s="40"/>
      <c r="C165" s="41"/>
      <c r="D165" s="232" t="s">
        <v>145</v>
      </c>
      <c r="E165" s="41"/>
      <c r="F165" s="233" t="s">
        <v>980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145</v>
      </c>
      <c r="AU165" s="18" t="s">
        <v>83</v>
      </c>
    </row>
    <row r="166" s="2" customFormat="1" ht="24.15" customHeight="1">
      <c r="A166" s="39"/>
      <c r="B166" s="40"/>
      <c r="C166" s="219" t="s">
        <v>8</v>
      </c>
      <c r="D166" s="219" t="s">
        <v>138</v>
      </c>
      <c r="E166" s="220" t="s">
        <v>982</v>
      </c>
      <c r="F166" s="221" t="s">
        <v>983</v>
      </c>
      <c r="G166" s="222" t="s">
        <v>204</v>
      </c>
      <c r="H166" s="223">
        <v>30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38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143</v>
      </c>
      <c r="AT166" s="230" t="s">
        <v>138</v>
      </c>
      <c r="AU166" s="230" t="s">
        <v>83</v>
      </c>
      <c r="AY166" s="18" t="s">
        <v>136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81</v>
      </c>
      <c r="BK166" s="231">
        <f>ROUND(I166*H166,2)</f>
        <v>0</v>
      </c>
      <c r="BL166" s="18" t="s">
        <v>143</v>
      </c>
      <c r="BM166" s="230" t="s">
        <v>984</v>
      </c>
    </row>
    <row r="167" s="2" customFormat="1">
      <c r="A167" s="39"/>
      <c r="B167" s="40"/>
      <c r="C167" s="41"/>
      <c r="D167" s="232" t="s">
        <v>145</v>
      </c>
      <c r="E167" s="41"/>
      <c r="F167" s="233" t="s">
        <v>983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145</v>
      </c>
      <c r="AU167" s="18" t="s">
        <v>83</v>
      </c>
    </row>
    <row r="168" s="2" customFormat="1" ht="24.15" customHeight="1">
      <c r="A168" s="39"/>
      <c r="B168" s="40"/>
      <c r="C168" s="219" t="s">
        <v>252</v>
      </c>
      <c r="D168" s="219" t="s">
        <v>138</v>
      </c>
      <c r="E168" s="220" t="s">
        <v>985</v>
      </c>
      <c r="F168" s="221" t="s">
        <v>986</v>
      </c>
      <c r="G168" s="222" t="s">
        <v>204</v>
      </c>
      <c r="H168" s="223">
        <v>86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38</v>
      </c>
      <c r="O168" s="92"/>
      <c r="P168" s="228">
        <f>O168*H168</f>
        <v>0</v>
      </c>
      <c r="Q168" s="228">
        <v>0.00010000000000000001</v>
      </c>
      <c r="R168" s="228">
        <f>Q168*H168</f>
        <v>0.0086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143</v>
      </c>
      <c r="AT168" s="230" t="s">
        <v>138</v>
      </c>
      <c r="AU168" s="230" t="s">
        <v>83</v>
      </c>
      <c r="AY168" s="18" t="s">
        <v>136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81</v>
      </c>
      <c r="BK168" s="231">
        <f>ROUND(I168*H168,2)</f>
        <v>0</v>
      </c>
      <c r="BL168" s="18" t="s">
        <v>143</v>
      </c>
      <c r="BM168" s="230" t="s">
        <v>987</v>
      </c>
    </row>
    <row r="169" s="2" customFormat="1">
      <c r="A169" s="39"/>
      <c r="B169" s="40"/>
      <c r="C169" s="41"/>
      <c r="D169" s="232" t="s">
        <v>145</v>
      </c>
      <c r="E169" s="41"/>
      <c r="F169" s="233" t="s">
        <v>986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145</v>
      </c>
      <c r="AU169" s="18" t="s">
        <v>83</v>
      </c>
    </row>
    <row r="170" s="2" customFormat="1" ht="24.15" customHeight="1">
      <c r="A170" s="39"/>
      <c r="B170" s="40"/>
      <c r="C170" s="219" t="s">
        <v>258</v>
      </c>
      <c r="D170" s="219" t="s">
        <v>138</v>
      </c>
      <c r="E170" s="220" t="s">
        <v>988</v>
      </c>
      <c r="F170" s="221" t="s">
        <v>989</v>
      </c>
      <c r="G170" s="222" t="s">
        <v>204</v>
      </c>
      <c r="H170" s="223">
        <v>204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38</v>
      </c>
      <c r="O170" s="92"/>
      <c r="P170" s="228">
        <f>O170*H170</f>
        <v>0</v>
      </c>
      <c r="Q170" s="228">
        <v>0.00012</v>
      </c>
      <c r="R170" s="228">
        <f>Q170*H170</f>
        <v>0.024480000000000002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143</v>
      </c>
      <c r="AT170" s="230" t="s">
        <v>138</v>
      </c>
      <c r="AU170" s="230" t="s">
        <v>83</v>
      </c>
      <c r="AY170" s="18" t="s">
        <v>136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143</v>
      </c>
      <c r="BM170" s="230" t="s">
        <v>990</v>
      </c>
    </row>
    <row r="171" s="2" customFormat="1">
      <c r="A171" s="39"/>
      <c r="B171" s="40"/>
      <c r="C171" s="41"/>
      <c r="D171" s="232" t="s">
        <v>145</v>
      </c>
      <c r="E171" s="41"/>
      <c r="F171" s="233" t="s">
        <v>989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145</v>
      </c>
      <c r="AU171" s="18" t="s">
        <v>83</v>
      </c>
    </row>
    <row r="172" s="13" customFormat="1">
      <c r="A172" s="13"/>
      <c r="B172" s="237"/>
      <c r="C172" s="238"/>
      <c r="D172" s="232" t="s">
        <v>147</v>
      </c>
      <c r="E172" s="239" t="s">
        <v>1</v>
      </c>
      <c r="F172" s="240" t="s">
        <v>991</v>
      </c>
      <c r="G172" s="238"/>
      <c r="H172" s="241">
        <v>204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147</v>
      </c>
      <c r="AU172" s="247" t="s">
        <v>83</v>
      </c>
      <c r="AV172" s="13" t="s">
        <v>83</v>
      </c>
      <c r="AW172" s="13" t="s">
        <v>30</v>
      </c>
      <c r="AX172" s="13" t="s">
        <v>81</v>
      </c>
      <c r="AY172" s="247" t="s">
        <v>136</v>
      </c>
    </row>
    <row r="173" s="2" customFormat="1" ht="24.15" customHeight="1">
      <c r="A173" s="39"/>
      <c r="B173" s="40"/>
      <c r="C173" s="219" t="s">
        <v>263</v>
      </c>
      <c r="D173" s="219" t="s">
        <v>138</v>
      </c>
      <c r="E173" s="220" t="s">
        <v>992</v>
      </c>
      <c r="F173" s="221" t="s">
        <v>993</v>
      </c>
      <c r="G173" s="222" t="s">
        <v>204</v>
      </c>
      <c r="H173" s="223">
        <v>34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38</v>
      </c>
      <c r="O173" s="92"/>
      <c r="P173" s="228">
        <f>O173*H173</f>
        <v>0</v>
      </c>
      <c r="Q173" s="228">
        <v>0.00014999999999999999</v>
      </c>
      <c r="R173" s="228">
        <f>Q173*H173</f>
        <v>0.0050999999999999995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143</v>
      </c>
      <c r="AT173" s="230" t="s">
        <v>138</v>
      </c>
      <c r="AU173" s="230" t="s">
        <v>83</v>
      </c>
      <c r="AY173" s="18" t="s">
        <v>136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81</v>
      </c>
      <c r="BK173" s="231">
        <f>ROUND(I173*H173,2)</f>
        <v>0</v>
      </c>
      <c r="BL173" s="18" t="s">
        <v>143</v>
      </c>
      <c r="BM173" s="230" t="s">
        <v>994</v>
      </c>
    </row>
    <row r="174" s="2" customFormat="1">
      <c r="A174" s="39"/>
      <c r="B174" s="40"/>
      <c r="C174" s="41"/>
      <c r="D174" s="232" t="s">
        <v>145</v>
      </c>
      <c r="E174" s="41"/>
      <c r="F174" s="233" t="s">
        <v>993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145</v>
      </c>
      <c r="AU174" s="18" t="s">
        <v>83</v>
      </c>
    </row>
    <row r="175" s="13" customFormat="1">
      <c r="A175" s="13"/>
      <c r="B175" s="237"/>
      <c r="C175" s="238"/>
      <c r="D175" s="232" t="s">
        <v>147</v>
      </c>
      <c r="E175" s="239" t="s">
        <v>1</v>
      </c>
      <c r="F175" s="240" t="s">
        <v>376</v>
      </c>
      <c r="G175" s="238"/>
      <c r="H175" s="241">
        <v>34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147</v>
      </c>
      <c r="AU175" s="247" t="s">
        <v>83</v>
      </c>
      <c r="AV175" s="13" t="s">
        <v>83</v>
      </c>
      <c r="AW175" s="13" t="s">
        <v>30</v>
      </c>
      <c r="AX175" s="13" t="s">
        <v>81</v>
      </c>
      <c r="AY175" s="247" t="s">
        <v>136</v>
      </c>
    </row>
    <row r="176" s="2" customFormat="1" ht="24.15" customHeight="1">
      <c r="A176" s="39"/>
      <c r="B176" s="40"/>
      <c r="C176" s="219" t="s">
        <v>271</v>
      </c>
      <c r="D176" s="219" t="s">
        <v>138</v>
      </c>
      <c r="E176" s="220" t="s">
        <v>995</v>
      </c>
      <c r="F176" s="221" t="s">
        <v>996</v>
      </c>
      <c r="G176" s="222" t="s">
        <v>204</v>
      </c>
      <c r="H176" s="223">
        <v>231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38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143</v>
      </c>
      <c r="AT176" s="230" t="s">
        <v>138</v>
      </c>
      <c r="AU176" s="230" t="s">
        <v>83</v>
      </c>
      <c r="AY176" s="18" t="s">
        <v>136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143</v>
      </c>
      <c r="BM176" s="230" t="s">
        <v>997</v>
      </c>
    </row>
    <row r="177" s="2" customFormat="1">
      <c r="A177" s="39"/>
      <c r="B177" s="40"/>
      <c r="C177" s="41"/>
      <c r="D177" s="232" t="s">
        <v>145</v>
      </c>
      <c r="E177" s="41"/>
      <c r="F177" s="233" t="s">
        <v>996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145</v>
      </c>
      <c r="AU177" s="18" t="s">
        <v>83</v>
      </c>
    </row>
    <row r="178" s="2" customFormat="1" ht="24.15" customHeight="1">
      <c r="A178" s="39"/>
      <c r="B178" s="40"/>
      <c r="C178" s="219" t="s">
        <v>279</v>
      </c>
      <c r="D178" s="219" t="s">
        <v>138</v>
      </c>
      <c r="E178" s="220" t="s">
        <v>998</v>
      </c>
      <c r="F178" s="221" t="s">
        <v>999</v>
      </c>
      <c r="G178" s="222" t="s">
        <v>204</v>
      </c>
      <c r="H178" s="223">
        <v>30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38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143</v>
      </c>
      <c r="AT178" s="230" t="s">
        <v>138</v>
      </c>
      <c r="AU178" s="230" t="s">
        <v>83</v>
      </c>
      <c r="AY178" s="18" t="s">
        <v>136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81</v>
      </c>
      <c r="BK178" s="231">
        <f>ROUND(I178*H178,2)</f>
        <v>0</v>
      </c>
      <c r="BL178" s="18" t="s">
        <v>143</v>
      </c>
      <c r="BM178" s="230" t="s">
        <v>1000</v>
      </c>
    </row>
    <row r="179" s="2" customFormat="1">
      <c r="A179" s="39"/>
      <c r="B179" s="40"/>
      <c r="C179" s="41"/>
      <c r="D179" s="232" t="s">
        <v>145</v>
      </c>
      <c r="E179" s="41"/>
      <c r="F179" s="233" t="s">
        <v>999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145</v>
      </c>
      <c r="AU179" s="18" t="s">
        <v>83</v>
      </c>
    </row>
    <row r="180" s="2" customFormat="1" ht="24.15" customHeight="1">
      <c r="A180" s="39"/>
      <c r="B180" s="40"/>
      <c r="C180" s="219" t="s">
        <v>7</v>
      </c>
      <c r="D180" s="219" t="s">
        <v>138</v>
      </c>
      <c r="E180" s="220" t="s">
        <v>1001</v>
      </c>
      <c r="F180" s="221" t="s">
        <v>1002</v>
      </c>
      <c r="G180" s="222" t="s">
        <v>204</v>
      </c>
      <c r="H180" s="223">
        <v>32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38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143</v>
      </c>
      <c r="AT180" s="230" t="s">
        <v>138</v>
      </c>
      <c r="AU180" s="230" t="s">
        <v>83</v>
      </c>
      <c r="AY180" s="18" t="s">
        <v>136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81</v>
      </c>
      <c r="BK180" s="231">
        <f>ROUND(I180*H180,2)</f>
        <v>0</v>
      </c>
      <c r="BL180" s="18" t="s">
        <v>143</v>
      </c>
      <c r="BM180" s="230" t="s">
        <v>1003</v>
      </c>
    </row>
    <row r="181" s="2" customFormat="1">
      <c r="A181" s="39"/>
      <c r="B181" s="40"/>
      <c r="C181" s="41"/>
      <c r="D181" s="232" t="s">
        <v>145</v>
      </c>
      <c r="E181" s="41"/>
      <c r="F181" s="233" t="s">
        <v>1002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145</v>
      </c>
      <c r="AU181" s="18" t="s">
        <v>83</v>
      </c>
    </row>
    <row r="182" s="2" customFormat="1" ht="24.15" customHeight="1">
      <c r="A182" s="39"/>
      <c r="B182" s="40"/>
      <c r="C182" s="219" t="s">
        <v>292</v>
      </c>
      <c r="D182" s="219" t="s">
        <v>138</v>
      </c>
      <c r="E182" s="220" t="s">
        <v>1004</v>
      </c>
      <c r="F182" s="221" t="s">
        <v>1005</v>
      </c>
      <c r="G182" s="222" t="s">
        <v>204</v>
      </c>
      <c r="H182" s="223">
        <v>50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38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143</v>
      </c>
      <c r="AT182" s="230" t="s">
        <v>138</v>
      </c>
      <c r="AU182" s="230" t="s">
        <v>83</v>
      </c>
      <c r="AY182" s="18" t="s">
        <v>136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81</v>
      </c>
      <c r="BK182" s="231">
        <f>ROUND(I182*H182,2)</f>
        <v>0</v>
      </c>
      <c r="BL182" s="18" t="s">
        <v>143</v>
      </c>
      <c r="BM182" s="230" t="s">
        <v>1006</v>
      </c>
    </row>
    <row r="183" s="2" customFormat="1">
      <c r="A183" s="39"/>
      <c r="B183" s="40"/>
      <c r="C183" s="41"/>
      <c r="D183" s="232" t="s">
        <v>145</v>
      </c>
      <c r="E183" s="41"/>
      <c r="F183" s="233" t="s">
        <v>1005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145</v>
      </c>
      <c r="AU183" s="18" t="s">
        <v>83</v>
      </c>
    </row>
    <row r="184" s="2" customFormat="1" ht="14.4" customHeight="1">
      <c r="A184" s="39"/>
      <c r="B184" s="40"/>
      <c r="C184" s="269" t="s">
        <v>301</v>
      </c>
      <c r="D184" s="269" t="s">
        <v>218</v>
      </c>
      <c r="E184" s="270" t="s">
        <v>1007</v>
      </c>
      <c r="F184" s="271" t="s">
        <v>1008</v>
      </c>
      <c r="G184" s="272" t="s">
        <v>1009</v>
      </c>
      <c r="H184" s="273">
        <v>1</v>
      </c>
      <c r="I184" s="274"/>
      <c r="J184" s="275">
        <f>ROUND(I184*H184,2)</f>
        <v>0</v>
      </c>
      <c r="K184" s="271" t="s">
        <v>1</v>
      </c>
      <c r="L184" s="276"/>
      <c r="M184" s="277" t="s">
        <v>1</v>
      </c>
      <c r="N184" s="278" t="s">
        <v>38</v>
      </c>
      <c r="O184" s="92"/>
      <c r="P184" s="228">
        <f>O184*H184</f>
        <v>0</v>
      </c>
      <c r="Q184" s="228">
        <v>0.048000000000000001</v>
      </c>
      <c r="R184" s="228">
        <f>Q184*H184</f>
        <v>0.048000000000000001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195</v>
      </c>
      <c r="AT184" s="230" t="s">
        <v>218</v>
      </c>
      <c r="AU184" s="230" t="s">
        <v>83</v>
      </c>
      <c r="AY184" s="18" t="s">
        <v>136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81</v>
      </c>
      <c r="BK184" s="231">
        <f>ROUND(I184*H184,2)</f>
        <v>0</v>
      </c>
      <c r="BL184" s="18" t="s">
        <v>143</v>
      </c>
      <c r="BM184" s="230" t="s">
        <v>1010</v>
      </c>
    </row>
    <row r="185" s="2" customFormat="1">
      <c r="A185" s="39"/>
      <c r="B185" s="40"/>
      <c r="C185" s="41"/>
      <c r="D185" s="232" t="s">
        <v>145</v>
      </c>
      <c r="E185" s="41"/>
      <c r="F185" s="233" t="s">
        <v>1008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145</v>
      </c>
      <c r="AU185" s="18" t="s">
        <v>83</v>
      </c>
    </row>
    <row r="186" s="13" customFormat="1">
      <c r="A186" s="13"/>
      <c r="B186" s="237"/>
      <c r="C186" s="238"/>
      <c r="D186" s="232" t="s">
        <v>147</v>
      </c>
      <c r="E186" s="239" t="s">
        <v>1</v>
      </c>
      <c r="F186" s="240" t="s">
        <v>81</v>
      </c>
      <c r="G186" s="238"/>
      <c r="H186" s="241">
        <v>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147</v>
      </c>
      <c r="AU186" s="247" t="s">
        <v>83</v>
      </c>
      <c r="AV186" s="13" t="s">
        <v>83</v>
      </c>
      <c r="AW186" s="13" t="s">
        <v>30</v>
      </c>
      <c r="AX186" s="13" t="s">
        <v>81</v>
      </c>
      <c r="AY186" s="247" t="s">
        <v>136</v>
      </c>
    </row>
    <row r="187" s="2" customFormat="1" ht="24.15" customHeight="1">
      <c r="A187" s="39"/>
      <c r="B187" s="40"/>
      <c r="C187" s="219" t="s">
        <v>307</v>
      </c>
      <c r="D187" s="219" t="s">
        <v>138</v>
      </c>
      <c r="E187" s="220" t="s">
        <v>1011</v>
      </c>
      <c r="F187" s="221" t="s">
        <v>1012</v>
      </c>
      <c r="G187" s="222" t="s">
        <v>1009</v>
      </c>
      <c r="H187" s="223">
        <v>1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38</v>
      </c>
      <c r="O187" s="92"/>
      <c r="P187" s="228">
        <f>O187*H187</f>
        <v>0</v>
      </c>
      <c r="Q187" s="228">
        <v>0.00084999999999999995</v>
      </c>
      <c r="R187" s="228">
        <f>Q187*H187</f>
        <v>0.00084999999999999995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143</v>
      </c>
      <c r="AT187" s="230" t="s">
        <v>138</v>
      </c>
      <c r="AU187" s="230" t="s">
        <v>83</v>
      </c>
      <c r="AY187" s="18" t="s">
        <v>136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81</v>
      </c>
      <c r="BK187" s="231">
        <f>ROUND(I187*H187,2)</f>
        <v>0</v>
      </c>
      <c r="BL187" s="18" t="s">
        <v>143</v>
      </c>
      <c r="BM187" s="230" t="s">
        <v>1013</v>
      </c>
    </row>
    <row r="188" s="2" customFormat="1">
      <c r="A188" s="39"/>
      <c r="B188" s="40"/>
      <c r="C188" s="41"/>
      <c r="D188" s="232" t="s">
        <v>145</v>
      </c>
      <c r="E188" s="41"/>
      <c r="F188" s="233" t="s">
        <v>1012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145</v>
      </c>
      <c r="AU188" s="18" t="s">
        <v>83</v>
      </c>
    </row>
    <row r="189" s="13" customFormat="1">
      <c r="A189" s="13"/>
      <c r="B189" s="237"/>
      <c r="C189" s="238"/>
      <c r="D189" s="232" t="s">
        <v>147</v>
      </c>
      <c r="E189" s="239" t="s">
        <v>1</v>
      </c>
      <c r="F189" s="240" t="s">
        <v>81</v>
      </c>
      <c r="G189" s="238"/>
      <c r="H189" s="241">
        <v>1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147</v>
      </c>
      <c r="AU189" s="247" t="s">
        <v>83</v>
      </c>
      <c r="AV189" s="13" t="s">
        <v>83</v>
      </c>
      <c r="AW189" s="13" t="s">
        <v>30</v>
      </c>
      <c r="AX189" s="13" t="s">
        <v>81</v>
      </c>
      <c r="AY189" s="247" t="s">
        <v>136</v>
      </c>
    </row>
    <row r="190" s="2" customFormat="1" ht="14.4" customHeight="1">
      <c r="A190" s="39"/>
      <c r="B190" s="40"/>
      <c r="C190" s="219" t="s">
        <v>314</v>
      </c>
      <c r="D190" s="219" t="s">
        <v>138</v>
      </c>
      <c r="E190" s="220" t="s">
        <v>1014</v>
      </c>
      <c r="F190" s="221" t="s">
        <v>1015</v>
      </c>
      <c r="G190" s="222" t="s">
        <v>1009</v>
      </c>
      <c r="H190" s="223">
        <v>4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38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143</v>
      </c>
      <c r="AT190" s="230" t="s">
        <v>138</v>
      </c>
      <c r="AU190" s="230" t="s">
        <v>83</v>
      </c>
      <c r="AY190" s="18" t="s">
        <v>136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81</v>
      </c>
      <c r="BK190" s="231">
        <f>ROUND(I190*H190,2)</f>
        <v>0</v>
      </c>
      <c r="BL190" s="18" t="s">
        <v>143</v>
      </c>
      <c r="BM190" s="230" t="s">
        <v>1016</v>
      </c>
    </row>
    <row r="191" s="2" customFormat="1">
      <c r="A191" s="39"/>
      <c r="B191" s="40"/>
      <c r="C191" s="41"/>
      <c r="D191" s="232" t="s">
        <v>145</v>
      </c>
      <c r="E191" s="41"/>
      <c r="F191" s="233" t="s">
        <v>1015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145</v>
      </c>
      <c r="AU191" s="18" t="s">
        <v>83</v>
      </c>
    </row>
    <row r="192" s="2" customFormat="1" ht="14.4" customHeight="1">
      <c r="A192" s="39"/>
      <c r="B192" s="40"/>
      <c r="C192" s="219" t="s">
        <v>319</v>
      </c>
      <c r="D192" s="219" t="s">
        <v>138</v>
      </c>
      <c r="E192" s="220" t="s">
        <v>1017</v>
      </c>
      <c r="F192" s="221" t="s">
        <v>1018</v>
      </c>
      <c r="G192" s="222" t="s">
        <v>1009</v>
      </c>
      <c r="H192" s="223">
        <v>7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38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143</v>
      </c>
      <c r="AT192" s="230" t="s">
        <v>138</v>
      </c>
      <c r="AU192" s="230" t="s">
        <v>83</v>
      </c>
      <c r="AY192" s="18" t="s">
        <v>136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81</v>
      </c>
      <c r="BK192" s="231">
        <f>ROUND(I192*H192,2)</f>
        <v>0</v>
      </c>
      <c r="BL192" s="18" t="s">
        <v>143</v>
      </c>
      <c r="BM192" s="230" t="s">
        <v>1019</v>
      </c>
    </row>
    <row r="193" s="2" customFormat="1">
      <c r="A193" s="39"/>
      <c r="B193" s="40"/>
      <c r="C193" s="41"/>
      <c r="D193" s="232" t="s">
        <v>145</v>
      </c>
      <c r="E193" s="41"/>
      <c r="F193" s="233" t="s">
        <v>1018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145</v>
      </c>
      <c r="AU193" s="18" t="s">
        <v>83</v>
      </c>
    </row>
    <row r="194" s="2" customFormat="1" ht="14.4" customHeight="1">
      <c r="A194" s="39"/>
      <c r="B194" s="40"/>
      <c r="C194" s="219" t="s">
        <v>326</v>
      </c>
      <c r="D194" s="219" t="s">
        <v>138</v>
      </c>
      <c r="E194" s="220" t="s">
        <v>1020</v>
      </c>
      <c r="F194" s="221" t="s">
        <v>1021</v>
      </c>
      <c r="G194" s="222" t="s">
        <v>1009</v>
      </c>
      <c r="H194" s="223">
        <v>1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38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143</v>
      </c>
      <c r="AT194" s="230" t="s">
        <v>138</v>
      </c>
      <c r="AU194" s="230" t="s">
        <v>83</v>
      </c>
      <c r="AY194" s="18" t="s">
        <v>136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81</v>
      </c>
      <c r="BK194" s="231">
        <f>ROUND(I194*H194,2)</f>
        <v>0</v>
      </c>
      <c r="BL194" s="18" t="s">
        <v>143</v>
      </c>
      <c r="BM194" s="230" t="s">
        <v>1022</v>
      </c>
    </row>
    <row r="195" s="2" customFormat="1">
      <c r="A195" s="39"/>
      <c r="B195" s="40"/>
      <c r="C195" s="41"/>
      <c r="D195" s="232" t="s">
        <v>145</v>
      </c>
      <c r="E195" s="41"/>
      <c r="F195" s="233" t="s">
        <v>1021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145</v>
      </c>
      <c r="AU195" s="18" t="s">
        <v>83</v>
      </c>
    </row>
    <row r="196" s="2" customFormat="1" ht="24.15" customHeight="1">
      <c r="A196" s="39"/>
      <c r="B196" s="40"/>
      <c r="C196" s="219" t="s">
        <v>330</v>
      </c>
      <c r="D196" s="219" t="s">
        <v>138</v>
      </c>
      <c r="E196" s="220" t="s">
        <v>1023</v>
      </c>
      <c r="F196" s="221" t="s">
        <v>1024</v>
      </c>
      <c r="G196" s="222" t="s">
        <v>204</v>
      </c>
      <c r="H196" s="223">
        <v>30</v>
      </c>
      <c r="I196" s="224"/>
      <c r="J196" s="225">
        <f>ROUND(I196*H196,2)</f>
        <v>0</v>
      </c>
      <c r="K196" s="221" t="s">
        <v>142</v>
      </c>
      <c r="L196" s="45"/>
      <c r="M196" s="226" t="s">
        <v>1</v>
      </c>
      <c r="N196" s="227" t="s">
        <v>38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252</v>
      </c>
      <c r="AT196" s="230" t="s">
        <v>138</v>
      </c>
      <c r="AU196" s="230" t="s">
        <v>83</v>
      </c>
      <c r="AY196" s="18" t="s">
        <v>136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81</v>
      </c>
      <c r="BK196" s="231">
        <f>ROUND(I196*H196,2)</f>
        <v>0</v>
      </c>
      <c r="BL196" s="18" t="s">
        <v>252</v>
      </c>
      <c r="BM196" s="230" t="s">
        <v>1025</v>
      </c>
    </row>
    <row r="197" s="2" customFormat="1">
      <c r="A197" s="39"/>
      <c r="B197" s="40"/>
      <c r="C197" s="41"/>
      <c r="D197" s="232" t="s">
        <v>145</v>
      </c>
      <c r="E197" s="41"/>
      <c r="F197" s="233" t="s">
        <v>1026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145</v>
      </c>
      <c r="AU197" s="18" t="s">
        <v>83</v>
      </c>
    </row>
    <row r="198" s="13" customFormat="1">
      <c r="A198" s="13"/>
      <c r="B198" s="237"/>
      <c r="C198" s="238"/>
      <c r="D198" s="232" t="s">
        <v>147</v>
      </c>
      <c r="E198" s="239" t="s">
        <v>1</v>
      </c>
      <c r="F198" s="240" t="s">
        <v>216</v>
      </c>
      <c r="G198" s="238"/>
      <c r="H198" s="241">
        <v>30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147</v>
      </c>
      <c r="AU198" s="247" t="s">
        <v>83</v>
      </c>
      <c r="AV198" s="13" t="s">
        <v>83</v>
      </c>
      <c r="AW198" s="13" t="s">
        <v>30</v>
      </c>
      <c r="AX198" s="13" t="s">
        <v>81</v>
      </c>
      <c r="AY198" s="247" t="s">
        <v>136</v>
      </c>
    </row>
    <row r="199" s="2" customFormat="1" ht="14.4" customHeight="1">
      <c r="A199" s="39"/>
      <c r="B199" s="40"/>
      <c r="C199" s="269" t="s">
        <v>337</v>
      </c>
      <c r="D199" s="269" t="s">
        <v>218</v>
      </c>
      <c r="E199" s="270" t="s">
        <v>1027</v>
      </c>
      <c r="F199" s="271" t="s">
        <v>1028</v>
      </c>
      <c r="G199" s="272" t="s">
        <v>204</v>
      </c>
      <c r="H199" s="273">
        <v>33</v>
      </c>
      <c r="I199" s="274"/>
      <c r="J199" s="275">
        <f>ROUND(I199*H199,2)</f>
        <v>0</v>
      </c>
      <c r="K199" s="271" t="s">
        <v>142</v>
      </c>
      <c r="L199" s="276"/>
      <c r="M199" s="277" t="s">
        <v>1</v>
      </c>
      <c r="N199" s="278" t="s">
        <v>38</v>
      </c>
      <c r="O199" s="92"/>
      <c r="P199" s="228">
        <f>O199*H199</f>
        <v>0</v>
      </c>
      <c r="Q199" s="228">
        <v>0.00010000000000000001</v>
      </c>
      <c r="R199" s="228">
        <f>Q199*H199</f>
        <v>0.0033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322</v>
      </c>
      <c r="AT199" s="230" t="s">
        <v>218</v>
      </c>
      <c r="AU199" s="230" t="s">
        <v>83</v>
      </c>
      <c r="AY199" s="18" t="s">
        <v>136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252</v>
      </c>
      <c r="BM199" s="230" t="s">
        <v>1029</v>
      </c>
    </row>
    <row r="200" s="2" customFormat="1">
      <c r="A200" s="39"/>
      <c r="B200" s="40"/>
      <c r="C200" s="41"/>
      <c r="D200" s="232" t="s">
        <v>145</v>
      </c>
      <c r="E200" s="41"/>
      <c r="F200" s="233" t="s">
        <v>1028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145</v>
      </c>
      <c r="AU200" s="18" t="s">
        <v>83</v>
      </c>
    </row>
    <row r="201" s="13" customFormat="1">
      <c r="A201" s="13"/>
      <c r="B201" s="237"/>
      <c r="C201" s="238"/>
      <c r="D201" s="232" t="s">
        <v>147</v>
      </c>
      <c r="E201" s="239" t="s">
        <v>1</v>
      </c>
      <c r="F201" s="240" t="s">
        <v>222</v>
      </c>
      <c r="G201" s="238"/>
      <c r="H201" s="241">
        <v>33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147</v>
      </c>
      <c r="AU201" s="247" t="s">
        <v>83</v>
      </c>
      <c r="AV201" s="13" t="s">
        <v>83</v>
      </c>
      <c r="AW201" s="13" t="s">
        <v>30</v>
      </c>
      <c r="AX201" s="13" t="s">
        <v>81</v>
      </c>
      <c r="AY201" s="247" t="s">
        <v>136</v>
      </c>
    </row>
    <row r="202" s="2" customFormat="1" ht="24.15" customHeight="1">
      <c r="A202" s="39"/>
      <c r="B202" s="40"/>
      <c r="C202" s="219" t="s">
        <v>216</v>
      </c>
      <c r="D202" s="219" t="s">
        <v>138</v>
      </c>
      <c r="E202" s="220" t="s">
        <v>1030</v>
      </c>
      <c r="F202" s="221" t="s">
        <v>1031</v>
      </c>
      <c r="G202" s="222" t="s">
        <v>448</v>
      </c>
      <c r="H202" s="223">
        <v>1</v>
      </c>
      <c r="I202" s="224"/>
      <c r="J202" s="225">
        <f>ROUND(I202*H202,2)</f>
        <v>0</v>
      </c>
      <c r="K202" s="221" t="s">
        <v>142</v>
      </c>
      <c r="L202" s="45"/>
      <c r="M202" s="226" t="s">
        <v>1</v>
      </c>
      <c r="N202" s="227" t="s">
        <v>38</v>
      </c>
      <c r="O202" s="92"/>
      <c r="P202" s="228">
        <f>O202*H202</f>
        <v>0</v>
      </c>
      <c r="Q202" s="228">
        <v>0.037999999999999999</v>
      </c>
      <c r="R202" s="228">
        <f>Q202*H202</f>
        <v>0.037999999999999999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252</v>
      </c>
      <c r="AT202" s="230" t="s">
        <v>138</v>
      </c>
      <c r="AU202" s="230" t="s">
        <v>83</v>
      </c>
      <c r="AY202" s="18" t="s">
        <v>136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81</v>
      </c>
      <c r="BK202" s="231">
        <f>ROUND(I202*H202,2)</f>
        <v>0</v>
      </c>
      <c r="BL202" s="18" t="s">
        <v>252</v>
      </c>
      <c r="BM202" s="230" t="s">
        <v>1032</v>
      </c>
    </row>
    <row r="203" s="2" customFormat="1">
      <c r="A203" s="39"/>
      <c r="B203" s="40"/>
      <c r="C203" s="41"/>
      <c r="D203" s="232" t="s">
        <v>145</v>
      </c>
      <c r="E203" s="41"/>
      <c r="F203" s="233" t="s">
        <v>1033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145</v>
      </c>
      <c r="AU203" s="18" t="s">
        <v>83</v>
      </c>
    </row>
    <row r="204" s="13" customFormat="1">
      <c r="A204" s="13"/>
      <c r="B204" s="237"/>
      <c r="C204" s="238"/>
      <c r="D204" s="232" t="s">
        <v>147</v>
      </c>
      <c r="E204" s="239" t="s">
        <v>1</v>
      </c>
      <c r="F204" s="240" t="s">
        <v>81</v>
      </c>
      <c r="G204" s="238"/>
      <c r="H204" s="241">
        <v>1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147</v>
      </c>
      <c r="AU204" s="247" t="s">
        <v>83</v>
      </c>
      <c r="AV204" s="13" t="s">
        <v>83</v>
      </c>
      <c r="AW204" s="13" t="s">
        <v>30</v>
      </c>
      <c r="AX204" s="13" t="s">
        <v>81</v>
      </c>
      <c r="AY204" s="247" t="s">
        <v>136</v>
      </c>
    </row>
    <row r="205" s="2" customFormat="1" ht="24.15" customHeight="1">
      <c r="A205" s="39"/>
      <c r="B205" s="40"/>
      <c r="C205" s="219" t="s">
        <v>353</v>
      </c>
      <c r="D205" s="219" t="s">
        <v>138</v>
      </c>
      <c r="E205" s="220" t="s">
        <v>1034</v>
      </c>
      <c r="F205" s="221" t="s">
        <v>1035</v>
      </c>
      <c r="G205" s="222" t="s">
        <v>266</v>
      </c>
      <c r="H205" s="223">
        <v>2</v>
      </c>
      <c r="I205" s="224"/>
      <c r="J205" s="225">
        <f>ROUND(I205*H205,2)</f>
        <v>0</v>
      </c>
      <c r="K205" s="221" t="s">
        <v>1</v>
      </c>
      <c r="L205" s="45"/>
      <c r="M205" s="226" t="s">
        <v>1</v>
      </c>
      <c r="N205" s="227" t="s">
        <v>38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143</v>
      </c>
      <c r="AT205" s="230" t="s">
        <v>138</v>
      </c>
      <c r="AU205" s="230" t="s">
        <v>83</v>
      </c>
      <c r="AY205" s="18" t="s">
        <v>136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81</v>
      </c>
      <c r="BK205" s="231">
        <f>ROUND(I205*H205,2)</f>
        <v>0</v>
      </c>
      <c r="BL205" s="18" t="s">
        <v>143</v>
      </c>
      <c r="BM205" s="230" t="s">
        <v>1036</v>
      </c>
    </row>
    <row r="206" s="2" customFormat="1">
      <c r="A206" s="39"/>
      <c r="B206" s="40"/>
      <c r="C206" s="41"/>
      <c r="D206" s="232" t="s">
        <v>145</v>
      </c>
      <c r="E206" s="41"/>
      <c r="F206" s="233" t="s">
        <v>1035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145</v>
      </c>
      <c r="AU206" s="18" t="s">
        <v>83</v>
      </c>
    </row>
    <row r="207" s="2" customFormat="1" ht="24.15" customHeight="1">
      <c r="A207" s="39"/>
      <c r="B207" s="40"/>
      <c r="C207" s="219" t="s">
        <v>322</v>
      </c>
      <c r="D207" s="219" t="s">
        <v>138</v>
      </c>
      <c r="E207" s="220" t="s">
        <v>1037</v>
      </c>
      <c r="F207" s="221" t="s">
        <v>1038</v>
      </c>
      <c r="G207" s="222" t="s">
        <v>295</v>
      </c>
      <c r="H207" s="223">
        <v>0.041000000000000002</v>
      </c>
      <c r="I207" s="224"/>
      <c r="J207" s="225">
        <f>ROUND(I207*H207,2)</f>
        <v>0</v>
      </c>
      <c r="K207" s="221" t="s">
        <v>142</v>
      </c>
      <c r="L207" s="45"/>
      <c r="M207" s="226" t="s">
        <v>1</v>
      </c>
      <c r="N207" s="227" t="s">
        <v>38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252</v>
      </c>
      <c r="AT207" s="230" t="s">
        <v>138</v>
      </c>
      <c r="AU207" s="230" t="s">
        <v>83</v>
      </c>
      <c r="AY207" s="18" t="s">
        <v>136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81</v>
      </c>
      <c r="BK207" s="231">
        <f>ROUND(I207*H207,2)</f>
        <v>0</v>
      </c>
      <c r="BL207" s="18" t="s">
        <v>252</v>
      </c>
      <c r="BM207" s="230" t="s">
        <v>1039</v>
      </c>
    </row>
    <row r="208" s="2" customFormat="1">
      <c r="A208" s="39"/>
      <c r="B208" s="40"/>
      <c r="C208" s="41"/>
      <c r="D208" s="232" t="s">
        <v>145</v>
      </c>
      <c r="E208" s="41"/>
      <c r="F208" s="233" t="s">
        <v>1040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145</v>
      </c>
      <c r="AU208" s="18" t="s">
        <v>83</v>
      </c>
    </row>
    <row r="209" s="12" customFormat="1" ht="25.92" customHeight="1">
      <c r="A209" s="12"/>
      <c r="B209" s="203"/>
      <c r="C209" s="204"/>
      <c r="D209" s="205" t="s">
        <v>72</v>
      </c>
      <c r="E209" s="206" t="s">
        <v>1041</v>
      </c>
      <c r="F209" s="206" t="s">
        <v>1042</v>
      </c>
      <c r="G209" s="204"/>
      <c r="H209" s="204"/>
      <c r="I209" s="207"/>
      <c r="J209" s="208">
        <f>BK209</f>
        <v>0</v>
      </c>
      <c r="K209" s="204"/>
      <c r="L209" s="209"/>
      <c r="M209" s="210"/>
      <c r="N209" s="211"/>
      <c r="O209" s="211"/>
      <c r="P209" s="212">
        <f>SUM(P210:P212)</f>
        <v>0</v>
      </c>
      <c r="Q209" s="211"/>
      <c r="R209" s="212">
        <f>SUM(R210:R212)</f>
        <v>0</v>
      </c>
      <c r="S209" s="211"/>
      <c r="T209" s="213">
        <f>SUM(T210:T212)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143</v>
      </c>
      <c r="AT209" s="215" t="s">
        <v>72</v>
      </c>
      <c r="AU209" s="215" t="s">
        <v>73</v>
      </c>
      <c r="AY209" s="214" t="s">
        <v>136</v>
      </c>
      <c r="BK209" s="216">
        <f>SUM(BK210:BK212)</f>
        <v>0</v>
      </c>
    </row>
    <row r="210" s="2" customFormat="1" ht="14.4" customHeight="1">
      <c r="A210" s="39"/>
      <c r="B210" s="40"/>
      <c r="C210" s="219" t="s">
        <v>370</v>
      </c>
      <c r="D210" s="219" t="s">
        <v>138</v>
      </c>
      <c r="E210" s="220" t="s">
        <v>1043</v>
      </c>
      <c r="F210" s="221" t="s">
        <v>1044</v>
      </c>
      <c r="G210" s="222" t="s">
        <v>266</v>
      </c>
      <c r="H210" s="223">
        <v>35</v>
      </c>
      <c r="I210" s="224"/>
      <c r="J210" s="225">
        <f>ROUND(I210*H210,2)</f>
        <v>0</v>
      </c>
      <c r="K210" s="221" t="s">
        <v>142</v>
      </c>
      <c r="L210" s="45"/>
      <c r="M210" s="226" t="s">
        <v>1</v>
      </c>
      <c r="N210" s="227" t="s">
        <v>38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1045</v>
      </c>
      <c r="AT210" s="230" t="s">
        <v>138</v>
      </c>
      <c r="AU210" s="230" t="s">
        <v>81</v>
      </c>
      <c r="AY210" s="18" t="s">
        <v>136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81</v>
      </c>
      <c r="BK210" s="231">
        <f>ROUND(I210*H210,2)</f>
        <v>0</v>
      </c>
      <c r="BL210" s="18" t="s">
        <v>1045</v>
      </c>
      <c r="BM210" s="230" t="s">
        <v>1046</v>
      </c>
    </row>
    <row r="211" s="2" customFormat="1">
      <c r="A211" s="39"/>
      <c r="B211" s="40"/>
      <c r="C211" s="41"/>
      <c r="D211" s="232" t="s">
        <v>145</v>
      </c>
      <c r="E211" s="41"/>
      <c r="F211" s="233" t="s">
        <v>1047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145</v>
      </c>
      <c r="AU211" s="18" t="s">
        <v>81</v>
      </c>
    </row>
    <row r="212" s="13" customFormat="1">
      <c r="A212" s="13"/>
      <c r="B212" s="237"/>
      <c r="C212" s="238"/>
      <c r="D212" s="232" t="s">
        <v>147</v>
      </c>
      <c r="E212" s="239" t="s">
        <v>1</v>
      </c>
      <c r="F212" s="240" t="s">
        <v>1048</v>
      </c>
      <c r="G212" s="238"/>
      <c r="H212" s="241">
        <v>35</v>
      </c>
      <c r="I212" s="242"/>
      <c r="J212" s="238"/>
      <c r="K212" s="238"/>
      <c r="L212" s="243"/>
      <c r="M212" s="291"/>
      <c r="N212" s="292"/>
      <c r="O212" s="292"/>
      <c r="P212" s="292"/>
      <c r="Q212" s="292"/>
      <c r="R212" s="292"/>
      <c r="S212" s="292"/>
      <c r="T212" s="29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147</v>
      </c>
      <c r="AU212" s="247" t="s">
        <v>81</v>
      </c>
      <c r="AV212" s="13" t="s">
        <v>83</v>
      </c>
      <c r="AW212" s="13" t="s">
        <v>30</v>
      </c>
      <c r="AX212" s="13" t="s">
        <v>81</v>
      </c>
      <c r="AY212" s="247" t="s">
        <v>136</v>
      </c>
    </row>
    <row r="213" s="2" customFormat="1" ht="6.96" customHeight="1">
      <c r="A213" s="39"/>
      <c r="B213" s="67"/>
      <c r="C213" s="68"/>
      <c r="D213" s="68"/>
      <c r="E213" s="68"/>
      <c r="F213" s="68"/>
      <c r="G213" s="68"/>
      <c r="H213" s="68"/>
      <c r="I213" s="68"/>
      <c r="J213" s="68"/>
      <c r="K213" s="68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+c1fBT9XtOlrbhgGgRCcz3sSRS9vD+OURTWzcLE8/02gdG4T6R5Xm/GF4QkQeYnbbJypyau6MWvO23Ga/08EHg==" hashValue="5535SAavWkJzll2F1qqKUO6WvAbqbiNFclhZ1BdtCoopbaVEgZu4thU5Y77BneeeAe3lMr1yfUQy9caPtfNFUw==" algorithmName="SHA-512" password="CC35"/>
  <autoFilter ref="C121:K21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 xml:space="preserve">Oprava  střechy  - VB Vladislav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1049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29. 10. 2020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ROUND((SUM(BE121:BE150)),  2)</f>
        <v>0</v>
      </c>
      <c r="G33" s="39"/>
      <c r="H33" s="39"/>
      <c r="I33" s="156">
        <v>0.20999999999999999</v>
      </c>
      <c r="J33" s="155">
        <f>ROUND(((SUM(BE121:BE150))*I33),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ROUND((SUM(BF121:BF150)),  2)</f>
        <v>0</v>
      </c>
      <c r="G34" s="39"/>
      <c r="H34" s="39"/>
      <c r="I34" s="156">
        <v>0.14999999999999999</v>
      </c>
      <c r="J34" s="155">
        <f>ROUND(((SUM(BF121:BF150))*I34),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ROUND((SUM(BG121:BG150)),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ROUND((SUM(BH121:BH150)),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ROUND((SUM(BI121:BI150)),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 xml:space="preserve">Oprava  střechy  - VB Vladislav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1050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1051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1052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1053</v>
      </c>
      <c r="E100" s="189"/>
      <c r="F100" s="189"/>
      <c r="G100" s="189"/>
      <c r="H100" s="189"/>
      <c r="I100" s="189"/>
      <c r="J100" s="190">
        <f>J134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1054</v>
      </c>
      <c r="E101" s="189"/>
      <c r="F101" s="189"/>
      <c r="G101" s="189"/>
      <c r="H101" s="189"/>
      <c r="I101" s="189"/>
      <c r="J101" s="190">
        <f>J144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 xml:space="preserve">Oprava  střechy  - VB Vladislav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04 - Vedlejší a ostatní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29. 10. 2020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29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123</v>
      </c>
      <c r="D120" s="195" t="s">
        <v>58</v>
      </c>
      <c r="E120" s="195" t="s">
        <v>54</v>
      </c>
      <c r="F120" s="195" t="s">
        <v>55</v>
      </c>
      <c r="G120" s="195" t="s">
        <v>124</v>
      </c>
      <c r="H120" s="195" t="s">
        <v>125</v>
      </c>
      <c r="I120" s="195" t="s">
        <v>126</v>
      </c>
      <c r="J120" s="195" t="s">
        <v>98</v>
      </c>
      <c r="K120" s="196" t="s">
        <v>127</v>
      </c>
      <c r="L120" s="197"/>
      <c r="M120" s="101" t="s">
        <v>1</v>
      </c>
      <c r="N120" s="102" t="s">
        <v>37</v>
      </c>
      <c r="O120" s="102" t="s">
        <v>128</v>
      </c>
      <c r="P120" s="102" t="s">
        <v>129</v>
      </c>
      <c r="Q120" s="102" t="s">
        <v>130</v>
      </c>
      <c r="R120" s="102" t="s">
        <v>131</v>
      </c>
      <c r="S120" s="102" t="s">
        <v>132</v>
      </c>
      <c r="T120" s="103" t="s">
        <v>133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134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0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72</v>
      </c>
      <c r="AU121" s="18" t="s">
        <v>100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1055</v>
      </c>
      <c r="F122" s="206" t="s">
        <v>1056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P123+P127+P134+P144</f>
        <v>0</v>
      </c>
      <c r="Q122" s="211"/>
      <c r="R122" s="212">
        <f>R123+R127+R134+R144</f>
        <v>0</v>
      </c>
      <c r="S122" s="211"/>
      <c r="T122" s="213">
        <f>T123+T127+T134+T144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170</v>
      </c>
      <c r="AT122" s="215" t="s">
        <v>72</v>
      </c>
      <c r="AU122" s="215" t="s">
        <v>73</v>
      </c>
      <c r="AY122" s="214" t="s">
        <v>136</v>
      </c>
      <c r="BK122" s="216">
        <f>BK123+BK127+BK134+BK144</f>
        <v>0</v>
      </c>
    </row>
    <row r="123" s="12" customFormat="1" ht="22.8" customHeight="1">
      <c r="A123" s="12"/>
      <c r="B123" s="203"/>
      <c r="C123" s="204"/>
      <c r="D123" s="205" t="s">
        <v>72</v>
      </c>
      <c r="E123" s="217" t="s">
        <v>1057</v>
      </c>
      <c r="F123" s="217" t="s">
        <v>1058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SUM(P124:P126)</f>
        <v>0</v>
      </c>
      <c r="Q123" s="211"/>
      <c r="R123" s="212">
        <f>SUM(R124:R126)</f>
        <v>0</v>
      </c>
      <c r="S123" s="211"/>
      <c r="T123" s="213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170</v>
      </c>
      <c r="AT123" s="215" t="s">
        <v>72</v>
      </c>
      <c r="AU123" s="215" t="s">
        <v>81</v>
      </c>
      <c r="AY123" s="214" t="s">
        <v>136</v>
      </c>
      <c r="BK123" s="216">
        <f>SUM(BK124:BK126)</f>
        <v>0</v>
      </c>
    </row>
    <row r="124" s="2" customFormat="1" ht="14.4" customHeight="1">
      <c r="A124" s="39"/>
      <c r="B124" s="40"/>
      <c r="C124" s="219" t="s">
        <v>81</v>
      </c>
      <c r="D124" s="219" t="s">
        <v>138</v>
      </c>
      <c r="E124" s="220" t="s">
        <v>1059</v>
      </c>
      <c r="F124" s="221" t="s">
        <v>1060</v>
      </c>
      <c r="G124" s="222" t="s">
        <v>1061</v>
      </c>
      <c r="H124" s="223">
        <v>1</v>
      </c>
      <c r="I124" s="224"/>
      <c r="J124" s="225">
        <f>ROUND(I124*H124,2)</f>
        <v>0</v>
      </c>
      <c r="K124" s="221" t="s">
        <v>1062</v>
      </c>
      <c r="L124" s="45"/>
      <c r="M124" s="226" t="s">
        <v>1</v>
      </c>
      <c r="N124" s="227" t="s">
        <v>38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1063</v>
      </c>
      <c r="AT124" s="230" t="s">
        <v>138</v>
      </c>
      <c r="AU124" s="230" t="s">
        <v>83</v>
      </c>
      <c r="AY124" s="18" t="s">
        <v>136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81</v>
      </c>
      <c r="BK124" s="231">
        <f>ROUND(I124*H124,2)</f>
        <v>0</v>
      </c>
      <c r="BL124" s="18" t="s">
        <v>1063</v>
      </c>
      <c r="BM124" s="230" t="s">
        <v>1064</v>
      </c>
    </row>
    <row r="125" s="2" customFormat="1">
      <c r="A125" s="39"/>
      <c r="B125" s="40"/>
      <c r="C125" s="41"/>
      <c r="D125" s="232" t="s">
        <v>145</v>
      </c>
      <c r="E125" s="41"/>
      <c r="F125" s="233" t="s">
        <v>1065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145</v>
      </c>
      <c r="AU125" s="18" t="s">
        <v>83</v>
      </c>
    </row>
    <row r="126" s="13" customFormat="1">
      <c r="A126" s="13"/>
      <c r="B126" s="237"/>
      <c r="C126" s="238"/>
      <c r="D126" s="232" t="s">
        <v>147</v>
      </c>
      <c r="E126" s="239" t="s">
        <v>1</v>
      </c>
      <c r="F126" s="240" t="s">
        <v>81</v>
      </c>
      <c r="G126" s="238"/>
      <c r="H126" s="241">
        <v>1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147</v>
      </c>
      <c r="AU126" s="247" t="s">
        <v>83</v>
      </c>
      <c r="AV126" s="13" t="s">
        <v>83</v>
      </c>
      <c r="AW126" s="13" t="s">
        <v>30</v>
      </c>
      <c r="AX126" s="13" t="s">
        <v>73</v>
      </c>
      <c r="AY126" s="247" t="s">
        <v>136</v>
      </c>
    </row>
    <row r="127" s="12" customFormat="1" ht="22.8" customHeight="1">
      <c r="A127" s="12"/>
      <c r="B127" s="203"/>
      <c r="C127" s="204"/>
      <c r="D127" s="205" t="s">
        <v>72</v>
      </c>
      <c r="E127" s="217" t="s">
        <v>1066</v>
      </c>
      <c r="F127" s="217" t="s">
        <v>1067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SUM(P128:P133)</f>
        <v>0</v>
      </c>
      <c r="Q127" s="211"/>
      <c r="R127" s="212">
        <f>SUM(R128:R133)</f>
        <v>0</v>
      </c>
      <c r="S127" s="211"/>
      <c r="T127" s="213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170</v>
      </c>
      <c r="AT127" s="215" t="s">
        <v>72</v>
      </c>
      <c r="AU127" s="215" t="s">
        <v>81</v>
      </c>
      <c r="AY127" s="214" t="s">
        <v>136</v>
      </c>
      <c r="BK127" s="216">
        <f>SUM(BK128:BK133)</f>
        <v>0</v>
      </c>
    </row>
    <row r="128" s="2" customFormat="1" ht="14.4" customHeight="1">
      <c r="A128" s="39"/>
      <c r="B128" s="40"/>
      <c r="C128" s="219" t="s">
        <v>83</v>
      </c>
      <c r="D128" s="219" t="s">
        <v>138</v>
      </c>
      <c r="E128" s="220" t="s">
        <v>1068</v>
      </c>
      <c r="F128" s="221" t="s">
        <v>1067</v>
      </c>
      <c r="G128" s="222" t="s">
        <v>891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38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1063</v>
      </c>
      <c r="AT128" s="230" t="s">
        <v>138</v>
      </c>
      <c r="AU128" s="230" t="s">
        <v>83</v>
      </c>
      <c r="AY128" s="18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81</v>
      </c>
      <c r="BK128" s="231">
        <f>ROUND(I128*H128,2)</f>
        <v>0</v>
      </c>
      <c r="BL128" s="18" t="s">
        <v>1063</v>
      </c>
      <c r="BM128" s="230" t="s">
        <v>1069</v>
      </c>
    </row>
    <row r="129" s="2" customFormat="1">
      <c r="A129" s="39"/>
      <c r="B129" s="40"/>
      <c r="C129" s="41"/>
      <c r="D129" s="232" t="s">
        <v>145</v>
      </c>
      <c r="E129" s="41"/>
      <c r="F129" s="233" t="s">
        <v>1070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145</v>
      </c>
      <c r="AU129" s="18" t="s">
        <v>83</v>
      </c>
    </row>
    <row r="130" s="13" customFormat="1">
      <c r="A130" s="13"/>
      <c r="B130" s="237"/>
      <c r="C130" s="238"/>
      <c r="D130" s="232" t="s">
        <v>147</v>
      </c>
      <c r="E130" s="239" t="s">
        <v>1</v>
      </c>
      <c r="F130" s="240" t="s">
        <v>81</v>
      </c>
      <c r="G130" s="238"/>
      <c r="H130" s="241">
        <v>1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147</v>
      </c>
      <c r="AU130" s="247" t="s">
        <v>83</v>
      </c>
      <c r="AV130" s="13" t="s">
        <v>83</v>
      </c>
      <c r="AW130" s="13" t="s">
        <v>30</v>
      </c>
      <c r="AX130" s="13" t="s">
        <v>73</v>
      </c>
      <c r="AY130" s="247" t="s">
        <v>136</v>
      </c>
    </row>
    <row r="131" s="2" customFormat="1" ht="14.4" customHeight="1">
      <c r="A131" s="39"/>
      <c r="B131" s="40"/>
      <c r="C131" s="219" t="s">
        <v>158</v>
      </c>
      <c r="D131" s="219" t="s">
        <v>138</v>
      </c>
      <c r="E131" s="220" t="s">
        <v>81</v>
      </c>
      <c r="F131" s="221" t="s">
        <v>1071</v>
      </c>
      <c r="G131" s="222" t="s">
        <v>1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38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1063</v>
      </c>
      <c r="AT131" s="230" t="s">
        <v>138</v>
      </c>
      <c r="AU131" s="230" t="s">
        <v>83</v>
      </c>
      <c r="AY131" s="18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81</v>
      </c>
      <c r="BK131" s="231">
        <f>ROUND(I131*H131,2)</f>
        <v>0</v>
      </c>
      <c r="BL131" s="18" t="s">
        <v>1063</v>
      </c>
      <c r="BM131" s="230" t="s">
        <v>1072</v>
      </c>
    </row>
    <row r="132" s="2" customFormat="1">
      <c r="A132" s="39"/>
      <c r="B132" s="40"/>
      <c r="C132" s="41"/>
      <c r="D132" s="232" t="s">
        <v>145</v>
      </c>
      <c r="E132" s="41"/>
      <c r="F132" s="233" t="s">
        <v>1073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145</v>
      </c>
      <c r="AU132" s="18" t="s">
        <v>83</v>
      </c>
    </row>
    <row r="133" s="13" customFormat="1">
      <c r="A133" s="13"/>
      <c r="B133" s="237"/>
      <c r="C133" s="238"/>
      <c r="D133" s="232" t="s">
        <v>147</v>
      </c>
      <c r="E133" s="239" t="s">
        <v>1</v>
      </c>
      <c r="F133" s="240" t="s">
        <v>81</v>
      </c>
      <c r="G133" s="238"/>
      <c r="H133" s="241">
        <v>1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147</v>
      </c>
      <c r="AU133" s="247" t="s">
        <v>83</v>
      </c>
      <c r="AV133" s="13" t="s">
        <v>83</v>
      </c>
      <c r="AW133" s="13" t="s">
        <v>30</v>
      </c>
      <c r="AX133" s="13" t="s">
        <v>73</v>
      </c>
      <c r="AY133" s="247" t="s">
        <v>136</v>
      </c>
    </row>
    <row r="134" s="12" customFormat="1" ht="22.8" customHeight="1">
      <c r="A134" s="12"/>
      <c r="B134" s="203"/>
      <c r="C134" s="204"/>
      <c r="D134" s="205" t="s">
        <v>72</v>
      </c>
      <c r="E134" s="217" t="s">
        <v>1074</v>
      </c>
      <c r="F134" s="217" t="s">
        <v>1075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SUM(P135:P143)</f>
        <v>0</v>
      </c>
      <c r="Q134" s="211"/>
      <c r="R134" s="212">
        <f>SUM(R135:R143)</f>
        <v>0</v>
      </c>
      <c r="S134" s="211"/>
      <c r="T134" s="213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170</v>
      </c>
      <c r="AT134" s="215" t="s">
        <v>72</v>
      </c>
      <c r="AU134" s="215" t="s">
        <v>81</v>
      </c>
      <c r="AY134" s="214" t="s">
        <v>136</v>
      </c>
      <c r="BK134" s="216">
        <f>SUM(BK135:BK143)</f>
        <v>0</v>
      </c>
    </row>
    <row r="135" s="2" customFormat="1" ht="24.15" customHeight="1">
      <c r="A135" s="39"/>
      <c r="B135" s="40"/>
      <c r="C135" s="219" t="s">
        <v>143</v>
      </c>
      <c r="D135" s="219" t="s">
        <v>138</v>
      </c>
      <c r="E135" s="220" t="s">
        <v>1076</v>
      </c>
      <c r="F135" s="221" t="s">
        <v>1077</v>
      </c>
      <c r="G135" s="222" t="s">
        <v>266</v>
      </c>
      <c r="H135" s="223">
        <v>30</v>
      </c>
      <c r="I135" s="224"/>
      <c r="J135" s="225">
        <f>ROUND(I135*H135,2)</f>
        <v>0</v>
      </c>
      <c r="K135" s="221" t="s">
        <v>1078</v>
      </c>
      <c r="L135" s="45"/>
      <c r="M135" s="226" t="s">
        <v>1</v>
      </c>
      <c r="N135" s="227" t="s">
        <v>38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1063</v>
      </c>
      <c r="AT135" s="230" t="s">
        <v>138</v>
      </c>
      <c r="AU135" s="230" t="s">
        <v>83</v>
      </c>
      <c r="AY135" s="18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81</v>
      </c>
      <c r="BK135" s="231">
        <f>ROUND(I135*H135,2)</f>
        <v>0</v>
      </c>
      <c r="BL135" s="18" t="s">
        <v>1063</v>
      </c>
      <c r="BM135" s="230" t="s">
        <v>1079</v>
      </c>
    </row>
    <row r="136" s="2" customFormat="1">
      <c r="A136" s="39"/>
      <c r="B136" s="40"/>
      <c r="C136" s="41"/>
      <c r="D136" s="232" t="s">
        <v>145</v>
      </c>
      <c r="E136" s="41"/>
      <c r="F136" s="233" t="s">
        <v>1077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145</v>
      </c>
      <c r="AU136" s="18" t="s">
        <v>83</v>
      </c>
    </row>
    <row r="137" s="13" customFormat="1">
      <c r="A137" s="13"/>
      <c r="B137" s="237"/>
      <c r="C137" s="238"/>
      <c r="D137" s="232" t="s">
        <v>147</v>
      </c>
      <c r="E137" s="239" t="s">
        <v>1</v>
      </c>
      <c r="F137" s="240" t="s">
        <v>1080</v>
      </c>
      <c r="G137" s="238"/>
      <c r="H137" s="241">
        <v>10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147</v>
      </c>
      <c r="AU137" s="247" t="s">
        <v>83</v>
      </c>
      <c r="AV137" s="13" t="s">
        <v>83</v>
      </c>
      <c r="AW137" s="13" t="s">
        <v>30</v>
      </c>
      <c r="AX137" s="13" t="s">
        <v>73</v>
      </c>
      <c r="AY137" s="247" t="s">
        <v>136</v>
      </c>
    </row>
    <row r="138" s="13" customFormat="1">
      <c r="A138" s="13"/>
      <c r="B138" s="237"/>
      <c r="C138" s="238"/>
      <c r="D138" s="232" t="s">
        <v>147</v>
      </c>
      <c r="E138" s="239" t="s">
        <v>1</v>
      </c>
      <c r="F138" s="240" t="s">
        <v>1081</v>
      </c>
      <c r="G138" s="238"/>
      <c r="H138" s="241">
        <v>10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147</v>
      </c>
      <c r="AU138" s="247" t="s">
        <v>83</v>
      </c>
      <c r="AV138" s="13" t="s">
        <v>83</v>
      </c>
      <c r="AW138" s="13" t="s">
        <v>30</v>
      </c>
      <c r="AX138" s="13" t="s">
        <v>73</v>
      </c>
      <c r="AY138" s="247" t="s">
        <v>136</v>
      </c>
    </row>
    <row r="139" s="13" customFormat="1">
      <c r="A139" s="13"/>
      <c r="B139" s="237"/>
      <c r="C139" s="238"/>
      <c r="D139" s="232" t="s">
        <v>147</v>
      </c>
      <c r="E139" s="239" t="s">
        <v>1</v>
      </c>
      <c r="F139" s="240" t="s">
        <v>1082</v>
      </c>
      <c r="G139" s="238"/>
      <c r="H139" s="241">
        <v>10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147</v>
      </c>
      <c r="AU139" s="247" t="s">
        <v>83</v>
      </c>
      <c r="AV139" s="13" t="s">
        <v>83</v>
      </c>
      <c r="AW139" s="13" t="s">
        <v>30</v>
      </c>
      <c r="AX139" s="13" t="s">
        <v>73</v>
      </c>
      <c r="AY139" s="247" t="s">
        <v>136</v>
      </c>
    </row>
    <row r="140" s="14" customFormat="1">
      <c r="A140" s="14"/>
      <c r="B140" s="248"/>
      <c r="C140" s="249"/>
      <c r="D140" s="232" t="s">
        <v>147</v>
      </c>
      <c r="E140" s="250" t="s">
        <v>1</v>
      </c>
      <c r="F140" s="251" t="s">
        <v>150</v>
      </c>
      <c r="G140" s="249"/>
      <c r="H140" s="252">
        <v>30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147</v>
      </c>
      <c r="AU140" s="258" t="s">
        <v>83</v>
      </c>
      <c r="AV140" s="14" t="s">
        <v>143</v>
      </c>
      <c r="AW140" s="14" t="s">
        <v>30</v>
      </c>
      <c r="AX140" s="14" t="s">
        <v>81</v>
      </c>
      <c r="AY140" s="258" t="s">
        <v>136</v>
      </c>
    </row>
    <row r="141" s="2" customFormat="1" ht="24.15" customHeight="1">
      <c r="A141" s="39"/>
      <c r="B141" s="40"/>
      <c r="C141" s="219" t="s">
        <v>170</v>
      </c>
      <c r="D141" s="219" t="s">
        <v>138</v>
      </c>
      <c r="E141" s="220" t="s">
        <v>1083</v>
      </c>
      <c r="F141" s="221" t="s">
        <v>1084</v>
      </c>
      <c r="G141" s="222" t="s">
        <v>891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38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1063</v>
      </c>
      <c r="AT141" s="230" t="s">
        <v>138</v>
      </c>
      <c r="AU141" s="230" t="s">
        <v>83</v>
      </c>
      <c r="AY141" s="18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81</v>
      </c>
      <c r="BK141" s="231">
        <f>ROUND(I141*H141,2)</f>
        <v>0</v>
      </c>
      <c r="BL141" s="18" t="s">
        <v>1063</v>
      </c>
      <c r="BM141" s="230" t="s">
        <v>1085</v>
      </c>
    </row>
    <row r="142" s="2" customFormat="1">
      <c r="A142" s="39"/>
      <c r="B142" s="40"/>
      <c r="C142" s="41"/>
      <c r="D142" s="232" t="s">
        <v>145</v>
      </c>
      <c r="E142" s="41"/>
      <c r="F142" s="233" t="s">
        <v>1086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145</v>
      </c>
      <c r="AU142" s="18" t="s">
        <v>83</v>
      </c>
    </row>
    <row r="143" s="13" customFormat="1">
      <c r="A143" s="13"/>
      <c r="B143" s="237"/>
      <c r="C143" s="238"/>
      <c r="D143" s="232" t="s">
        <v>147</v>
      </c>
      <c r="E143" s="239" t="s">
        <v>1</v>
      </c>
      <c r="F143" s="240" t="s">
        <v>81</v>
      </c>
      <c r="G143" s="238"/>
      <c r="H143" s="241">
        <v>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147</v>
      </c>
      <c r="AU143" s="247" t="s">
        <v>83</v>
      </c>
      <c r="AV143" s="13" t="s">
        <v>83</v>
      </c>
      <c r="AW143" s="13" t="s">
        <v>30</v>
      </c>
      <c r="AX143" s="13" t="s">
        <v>81</v>
      </c>
      <c r="AY143" s="247" t="s">
        <v>136</v>
      </c>
    </row>
    <row r="144" s="12" customFormat="1" ht="22.8" customHeight="1">
      <c r="A144" s="12"/>
      <c r="B144" s="203"/>
      <c r="C144" s="204"/>
      <c r="D144" s="205" t="s">
        <v>72</v>
      </c>
      <c r="E144" s="217" t="s">
        <v>1087</v>
      </c>
      <c r="F144" s="217" t="s">
        <v>1088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SUM(P145:P150)</f>
        <v>0</v>
      </c>
      <c r="Q144" s="211"/>
      <c r="R144" s="212">
        <f>SUM(R145:R150)</f>
        <v>0</v>
      </c>
      <c r="S144" s="211"/>
      <c r="T144" s="213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170</v>
      </c>
      <c r="AT144" s="215" t="s">
        <v>72</v>
      </c>
      <c r="AU144" s="215" t="s">
        <v>81</v>
      </c>
      <c r="AY144" s="214" t="s">
        <v>136</v>
      </c>
      <c r="BK144" s="216">
        <f>SUM(BK145:BK150)</f>
        <v>0</v>
      </c>
    </row>
    <row r="145" s="2" customFormat="1" ht="14.4" customHeight="1">
      <c r="A145" s="39"/>
      <c r="B145" s="40"/>
      <c r="C145" s="219" t="s">
        <v>176</v>
      </c>
      <c r="D145" s="219" t="s">
        <v>138</v>
      </c>
      <c r="E145" s="220" t="s">
        <v>1089</v>
      </c>
      <c r="F145" s="221" t="s">
        <v>1090</v>
      </c>
      <c r="G145" s="222" t="s">
        <v>1061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38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1063</v>
      </c>
      <c r="AT145" s="230" t="s">
        <v>138</v>
      </c>
      <c r="AU145" s="230" t="s">
        <v>83</v>
      </c>
      <c r="AY145" s="18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81</v>
      </c>
      <c r="BK145" s="231">
        <f>ROUND(I145*H145,2)</f>
        <v>0</v>
      </c>
      <c r="BL145" s="18" t="s">
        <v>1063</v>
      </c>
      <c r="BM145" s="230" t="s">
        <v>1091</v>
      </c>
    </row>
    <row r="146" s="2" customFormat="1">
      <c r="A146" s="39"/>
      <c r="B146" s="40"/>
      <c r="C146" s="41"/>
      <c r="D146" s="232" t="s">
        <v>145</v>
      </c>
      <c r="E146" s="41"/>
      <c r="F146" s="233" t="s">
        <v>1092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145</v>
      </c>
      <c r="AU146" s="18" t="s">
        <v>83</v>
      </c>
    </row>
    <row r="147" s="2" customFormat="1" ht="14.4" customHeight="1">
      <c r="A147" s="39"/>
      <c r="B147" s="40"/>
      <c r="C147" s="219" t="s">
        <v>188</v>
      </c>
      <c r="D147" s="219" t="s">
        <v>138</v>
      </c>
      <c r="E147" s="220" t="s">
        <v>1093</v>
      </c>
      <c r="F147" s="221" t="s">
        <v>1094</v>
      </c>
      <c r="G147" s="222" t="s">
        <v>1095</v>
      </c>
      <c r="H147" s="223">
        <v>3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38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1063</v>
      </c>
      <c r="AT147" s="230" t="s">
        <v>138</v>
      </c>
      <c r="AU147" s="230" t="s">
        <v>83</v>
      </c>
      <c r="AY147" s="18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81</v>
      </c>
      <c r="BK147" s="231">
        <f>ROUND(I147*H147,2)</f>
        <v>0</v>
      </c>
      <c r="BL147" s="18" t="s">
        <v>1063</v>
      </c>
      <c r="BM147" s="230" t="s">
        <v>1096</v>
      </c>
    </row>
    <row r="148" s="2" customFormat="1">
      <c r="A148" s="39"/>
      <c r="B148" s="40"/>
      <c r="C148" s="41"/>
      <c r="D148" s="232" t="s">
        <v>145</v>
      </c>
      <c r="E148" s="41"/>
      <c r="F148" s="233" t="s">
        <v>1094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145</v>
      </c>
      <c r="AU148" s="18" t="s">
        <v>83</v>
      </c>
    </row>
    <row r="149" s="2" customFormat="1" ht="14.4" customHeight="1">
      <c r="A149" s="39"/>
      <c r="B149" s="40"/>
      <c r="C149" s="219" t="s">
        <v>195</v>
      </c>
      <c r="D149" s="219" t="s">
        <v>138</v>
      </c>
      <c r="E149" s="220" t="s">
        <v>1097</v>
      </c>
      <c r="F149" s="221" t="s">
        <v>1098</v>
      </c>
      <c r="G149" s="222" t="s">
        <v>1099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38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1063</v>
      </c>
      <c r="AT149" s="230" t="s">
        <v>138</v>
      </c>
      <c r="AU149" s="230" t="s">
        <v>83</v>
      </c>
      <c r="AY149" s="18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81</v>
      </c>
      <c r="BK149" s="231">
        <f>ROUND(I149*H149,2)</f>
        <v>0</v>
      </c>
      <c r="BL149" s="18" t="s">
        <v>1063</v>
      </c>
      <c r="BM149" s="230" t="s">
        <v>1100</v>
      </c>
    </row>
    <row r="150" s="2" customFormat="1">
      <c r="A150" s="39"/>
      <c r="B150" s="40"/>
      <c r="C150" s="41"/>
      <c r="D150" s="232" t="s">
        <v>145</v>
      </c>
      <c r="E150" s="41"/>
      <c r="F150" s="233" t="s">
        <v>1098</v>
      </c>
      <c r="G150" s="41"/>
      <c r="H150" s="41"/>
      <c r="I150" s="234"/>
      <c r="J150" s="41"/>
      <c r="K150" s="41"/>
      <c r="L150" s="45"/>
      <c r="M150" s="294"/>
      <c r="N150" s="295"/>
      <c r="O150" s="296"/>
      <c r="P150" s="296"/>
      <c r="Q150" s="296"/>
      <c r="R150" s="296"/>
      <c r="S150" s="296"/>
      <c r="T150" s="297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145</v>
      </c>
      <c r="AU150" s="18" t="s">
        <v>83</v>
      </c>
    </row>
    <row r="151" s="2" customFormat="1" ht="6.96" customHeight="1">
      <c r="A151" s="39"/>
      <c r="B151" s="67"/>
      <c r="C151" s="68"/>
      <c r="D151" s="68"/>
      <c r="E151" s="68"/>
      <c r="F151" s="68"/>
      <c r="G151" s="68"/>
      <c r="H151" s="68"/>
      <c r="I151" s="68"/>
      <c r="J151" s="68"/>
      <c r="K151" s="68"/>
      <c r="L151" s="45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hULEEeFc+Q2oBUlhrpBbflDcGpQNemhIj/v63pZhed5YJ2wVhMd5V53VLk4Nc0ZIKv4BisdEp+ehLV/GP3GnCA==" hashValue="5mJsgNwOtm/ln8TR7gUTRD3e0g2ZSaz/W3qkOuHMsjUJc0mlz4aLSX8lB7ymPHHdujtflKkL9FE5SKhombsZYg==" algorithmName="SHA-512" password="CC35"/>
  <autoFilter ref="C120:K15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Neugebauer Tomáš, Ing. arch.</dc:creator>
  <cp:lastModifiedBy>Neugebauer Tomáš, Ing. arch.</cp:lastModifiedBy>
  <dcterms:created xsi:type="dcterms:W3CDTF">2020-12-01T13:24:56Z</dcterms:created>
  <dcterms:modified xsi:type="dcterms:W3CDTF">2020-12-01T13:25:08Z</dcterms:modified>
</cp:coreProperties>
</file>